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5160" windowWidth="15390" windowHeight="2925" tabRatio="766" activeTab="2"/>
  </bookViews>
  <sheets>
    <sheet name="Options GW and Hyd" sheetId="4" r:id="rId1"/>
    <sheet name="Options EM" sheetId="3" r:id="rId2"/>
    <sheet name="Options Fisheries" sheetId="1" r:id="rId3"/>
    <sheet name="Sheet1" sheetId="5" r:id="rId4"/>
    <sheet name="Summary" sheetId="7" r:id="rId5"/>
    <sheet name="Datasheet input" sheetId="6" r:id="rId6"/>
  </sheets>
  <definedNames>
    <definedName name="_xlnm._FilterDatabase" localSheetId="1" hidden="1">'Options EM'!$I$1:$I$19</definedName>
    <definedName name="_xlnm._FilterDatabase" localSheetId="2" hidden="1">'Options Fisheries'!$I$1:$I$67</definedName>
    <definedName name="_xlnm._FilterDatabase" localSheetId="0" hidden="1">'Options GW and Hyd'!$I$1:$I$12</definedName>
  </definedNames>
  <calcPr calcId="125725"/>
</workbook>
</file>

<file path=xl/calcChain.xml><?xml version="1.0" encoding="utf-8"?>
<calcChain xmlns="http://schemas.openxmlformats.org/spreadsheetml/2006/main">
  <c r="O3" i="6"/>
  <c r="O4"/>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2"/>
  <c r="E3"/>
  <c r="E4"/>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2"/>
  <c r="C4" i="7"/>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3"/>
  <c r="D122" i="6"/>
  <c r="G122"/>
  <c r="H122"/>
  <c r="I122"/>
  <c r="J122"/>
  <c r="K122"/>
  <c r="L122"/>
  <c r="M122"/>
  <c r="S122"/>
  <c r="AU122"/>
  <c r="D123"/>
  <c r="G123"/>
  <c r="H123"/>
  <c r="I123"/>
  <c r="J123"/>
  <c r="K123"/>
  <c r="L123"/>
  <c r="M123"/>
  <c r="S123"/>
  <c r="AU123"/>
  <c r="D124"/>
  <c r="G124"/>
  <c r="H124"/>
  <c r="I124"/>
  <c r="J124"/>
  <c r="K124"/>
  <c r="L124"/>
  <c r="M124"/>
  <c r="S124"/>
  <c r="AU124"/>
  <c r="D125"/>
  <c r="G125"/>
  <c r="H125"/>
  <c r="I125"/>
  <c r="J125"/>
  <c r="K125"/>
  <c r="L125"/>
  <c r="M125"/>
  <c r="S125"/>
  <c r="AU125"/>
  <c r="D126"/>
  <c r="G126"/>
  <c r="H126"/>
  <c r="I126"/>
  <c r="J126"/>
  <c r="K126"/>
  <c r="L126"/>
  <c r="M126"/>
  <c r="S126"/>
  <c r="AU126"/>
  <c r="D127"/>
  <c r="G127"/>
  <c r="H127"/>
  <c r="I127"/>
  <c r="J127"/>
  <c r="K127"/>
  <c r="L127"/>
  <c r="M127"/>
  <c r="S127"/>
  <c r="AU127"/>
  <c r="D129"/>
  <c r="G129"/>
  <c r="H129"/>
  <c r="I129"/>
  <c r="J129"/>
  <c r="K129"/>
  <c r="L129"/>
  <c r="M129"/>
  <c r="S129"/>
  <c r="AU129"/>
  <c r="D128"/>
  <c r="G128"/>
  <c r="H128"/>
  <c r="I128"/>
  <c r="J128"/>
  <c r="K128"/>
  <c r="L128"/>
  <c r="M128"/>
  <c r="S128"/>
  <c r="AU128"/>
  <c r="D130"/>
  <c r="G130"/>
  <c r="H130"/>
  <c r="I130"/>
  <c r="J130"/>
  <c r="K130"/>
  <c r="L130"/>
  <c r="M130"/>
  <c r="S130"/>
  <c r="AU130"/>
  <c r="D131"/>
  <c r="G131"/>
  <c r="H131"/>
  <c r="I131"/>
  <c r="J131"/>
  <c r="K131"/>
  <c r="L131"/>
  <c r="M131"/>
  <c r="S131"/>
  <c r="AU131"/>
  <c r="D133"/>
  <c r="G133"/>
  <c r="H133"/>
  <c r="I133"/>
  <c r="J133"/>
  <c r="K133"/>
  <c r="L133"/>
  <c r="M133"/>
  <c r="S133"/>
  <c r="AU133"/>
  <c r="D132"/>
  <c r="G132"/>
  <c r="H132"/>
  <c r="I132"/>
  <c r="J132"/>
  <c r="K132"/>
  <c r="L132"/>
  <c r="M132"/>
  <c r="S132"/>
  <c r="AU132"/>
  <c r="D135"/>
  <c r="G135"/>
  <c r="H135"/>
  <c r="I135"/>
  <c r="J135"/>
  <c r="K135"/>
  <c r="L135"/>
  <c r="M135"/>
  <c r="S135"/>
  <c r="AU135"/>
  <c r="D134"/>
  <c r="G134"/>
  <c r="H134"/>
  <c r="I134"/>
  <c r="J134"/>
  <c r="K134"/>
  <c r="L134"/>
  <c r="M134"/>
  <c r="S134"/>
  <c r="AU134"/>
  <c r="D74"/>
  <c r="G74"/>
  <c r="H74"/>
  <c r="I74"/>
  <c r="J74"/>
  <c r="K74"/>
  <c r="L74"/>
  <c r="M74"/>
  <c r="S74"/>
  <c r="AU74"/>
  <c r="D76"/>
  <c r="G76"/>
  <c r="H76"/>
  <c r="I76"/>
  <c r="J76"/>
  <c r="K76"/>
  <c r="L76"/>
  <c r="M76"/>
  <c r="S76"/>
  <c r="AU76"/>
  <c r="D77"/>
  <c r="G77"/>
  <c r="H77"/>
  <c r="I77"/>
  <c r="J77"/>
  <c r="K77"/>
  <c r="L77"/>
  <c r="M77"/>
  <c r="S77"/>
  <c r="AU77"/>
  <c r="D80"/>
  <c r="G80"/>
  <c r="H80"/>
  <c r="I80"/>
  <c r="J80"/>
  <c r="K80"/>
  <c r="L80"/>
  <c r="M80"/>
  <c r="S80"/>
  <c r="AU80"/>
  <c r="D79"/>
  <c r="G79"/>
  <c r="H79"/>
  <c r="I79"/>
  <c r="J79"/>
  <c r="K79"/>
  <c r="L79"/>
  <c r="M79"/>
  <c r="S79"/>
  <c r="AU79"/>
  <c r="D78"/>
  <c r="G78"/>
  <c r="H78"/>
  <c r="I78"/>
  <c r="J78"/>
  <c r="K78"/>
  <c r="L78"/>
  <c r="M78"/>
  <c r="S78"/>
  <c r="AU78"/>
  <c r="D81"/>
  <c r="G81"/>
  <c r="H81"/>
  <c r="I81"/>
  <c r="J81"/>
  <c r="K81"/>
  <c r="L81"/>
  <c r="M81"/>
  <c r="S81"/>
  <c r="AU81"/>
  <c r="D82"/>
  <c r="G82"/>
  <c r="H82"/>
  <c r="I82"/>
  <c r="J82"/>
  <c r="K82"/>
  <c r="L82"/>
  <c r="M82"/>
  <c r="S82"/>
  <c r="AU82"/>
  <c r="D83"/>
  <c r="G83"/>
  <c r="H83"/>
  <c r="I83"/>
  <c r="J83"/>
  <c r="K83"/>
  <c r="L83"/>
  <c r="M83"/>
  <c r="S83"/>
  <c r="AU83"/>
  <c r="D84"/>
  <c r="G84"/>
  <c r="H84"/>
  <c r="I84"/>
  <c r="J84"/>
  <c r="K84"/>
  <c r="L84"/>
  <c r="M84"/>
  <c r="S84"/>
  <c r="AU84"/>
  <c r="D85"/>
  <c r="G85"/>
  <c r="H85"/>
  <c r="I85"/>
  <c r="J85"/>
  <c r="K85"/>
  <c r="L85"/>
  <c r="M85"/>
  <c r="S85"/>
  <c r="AU85"/>
  <c r="D86"/>
  <c r="G86"/>
  <c r="H86"/>
  <c r="I86"/>
  <c r="J86"/>
  <c r="K86"/>
  <c r="L86"/>
  <c r="M86"/>
  <c r="S86"/>
  <c r="AU86"/>
  <c r="D87"/>
  <c r="G87"/>
  <c r="H87"/>
  <c r="I87"/>
  <c r="J87"/>
  <c r="K87"/>
  <c r="L87"/>
  <c r="M87"/>
  <c r="S87"/>
  <c r="AU87"/>
  <c r="D88"/>
  <c r="G88"/>
  <c r="H88"/>
  <c r="I88"/>
  <c r="J88"/>
  <c r="K88"/>
  <c r="L88"/>
  <c r="M88"/>
  <c r="S88"/>
  <c r="AU88"/>
  <c r="D89"/>
  <c r="G89"/>
  <c r="H89"/>
  <c r="I89"/>
  <c r="J89"/>
  <c r="K89"/>
  <c r="L89"/>
  <c r="M89"/>
  <c r="S89"/>
  <c r="AU89"/>
  <c r="D90"/>
  <c r="G90"/>
  <c r="H90"/>
  <c r="I90"/>
  <c r="J90"/>
  <c r="K90"/>
  <c r="L90"/>
  <c r="M90"/>
  <c r="S90"/>
  <c r="AU90"/>
  <c r="D91"/>
  <c r="G91"/>
  <c r="H91"/>
  <c r="I91"/>
  <c r="J91"/>
  <c r="K91"/>
  <c r="L91"/>
  <c r="M91"/>
  <c r="S91"/>
  <c r="AU91"/>
  <c r="D92"/>
  <c r="G92"/>
  <c r="H92"/>
  <c r="I92"/>
  <c r="J92"/>
  <c r="K92"/>
  <c r="L92"/>
  <c r="M92"/>
  <c r="S92"/>
  <c r="AU92"/>
  <c r="D93"/>
  <c r="G93"/>
  <c r="H93"/>
  <c r="I93"/>
  <c r="J93"/>
  <c r="K93"/>
  <c r="L93"/>
  <c r="M93"/>
  <c r="S93"/>
  <c r="AU93"/>
  <c r="D94"/>
  <c r="G94"/>
  <c r="H94"/>
  <c r="I94"/>
  <c r="J94"/>
  <c r="K94"/>
  <c r="L94"/>
  <c r="M94"/>
  <c r="S94"/>
  <c r="AU94"/>
  <c r="D95"/>
  <c r="G95"/>
  <c r="H95"/>
  <c r="I95"/>
  <c r="J95"/>
  <c r="K95"/>
  <c r="L95"/>
  <c r="M95"/>
  <c r="S95"/>
  <c r="AU95"/>
  <c r="D96"/>
  <c r="G96"/>
  <c r="H96"/>
  <c r="I96"/>
  <c r="J96"/>
  <c r="K96"/>
  <c r="L96"/>
  <c r="M96"/>
  <c r="S96"/>
  <c r="AU96"/>
  <c r="D97"/>
  <c r="G97"/>
  <c r="H97"/>
  <c r="I97"/>
  <c r="J97"/>
  <c r="K97"/>
  <c r="L97"/>
  <c r="M97"/>
  <c r="S97"/>
  <c r="AU97"/>
  <c r="D98"/>
  <c r="G98"/>
  <c r="H98"/>
  <c r="I98"/>
  <c r="J98"/>
  <c r="K98"/>
  <c r="L98"/>
  <c r="M98"/>
  <c r="S98"/>
  <c r="AU98"/>
  <c r="D99"/>
  <c r="G99"/>
  <c r="H99"/>
  <c r="I99"/>
  <c r="J99"/>
  <c r="K99"/>
  <c r="L99"/>
  <c r="M99"/>
  <c r="S99"/>
  <c r="AU99"/>
  <c r="D100"/>
  <c r="G100"/>
  <c r="H100"/>
  <c r="I100"/>
  <c r="J100"/>
  <c r="K100"/>
  <c r="L100"/>
  <c r="M100"/>
  <c r="S100"/>
  <c r="AU100"/>
  <c r="D101"/>
  <c r="G101"/>
  <c r="H101"/>
  <c r="I101"/>
  <c r="J101"/>
  <c r="K101"/>
  <c r="L101"/>
  <c r="M101"/>
  <c r="S101"/>
  <c r="AU101"/>
  <c r="D102"/>
  <c r="G102"/>
  <c r="H102"/>
  <c r="I102"/>
  <c r="J102"/>
  <c r="K102"/>
  <c r="L102"/>
  <c r="M102"/>
  <c r="S102"/>
  <c r="AU102"/>
  <c r="D103"/>
  <c r="G103"/>
  <c r="H103"/>
  <c r="I103"/>
  <c r="J103"/>
  <c r="K103"/>
  <c r="L103"/>
  <c r="M103"/>
  <c r="S103"/>
  <c r="AU103"/>
  <c r="D105"/>
  <c r="G105"/>
  <c r="H105"/>
  <c r="I105"/>
  <c r="J105"/>
  <c r="K105"/>
  <c r="L105"/>
  <c r="M105"/>
  <c r="S105"/>
  <c r="AU105"/>
  <c r="D104"/>
  <c r="G104"/>
  <c r="H104"/>
  <c r="I104"/>
  <c r="J104"/>
  <c r="K104"/>
  <c r="L104"/>
  <c r="M104"/>
  <c r="S104"/>
  <c r="AU104"/>
  <c r="D106"/>
  <c r="G106"/>
  <c r="H106"/>
  <c r="I106"/>
  <c r="J106"/>
  <c r="K106"/>
  <c r="L106"/>
  <c r="M106"/>
  <c r="S106"/>
  <c r="AU106"/>
  <c r="D107"/>
  <c r="G107"/>
  <c r="H107"/>
  <c r="I107"/>
  <c r="J107"/>
  <c r="K107"/>
  <c r="L107"/>
  <c r="M107"/>
  <c r="S107"/>
  <c r="AU107"/>
  <c r="D108"/>
  <c r="G108"/>
  <c r="H108"/>
  <c r="I108"/>
  <c r="J108"/>
  <c r="K108"/>
  <c r="L108"/>
  <c r="M108"/>
  <c r="S108"/>
  <c r="AU108"/>
  <c r="D109"/>
  <c r="G109"/>
  <c r="H109"/>
  <c r="I109"/>
  <c r="J109"/>
  <c r="K109"/>
  <c r="L109"/>
  <c r="M109"/>
  <c r="S109"/>
  <c r="AU109"/>
  <c r="D110"/>
  <c r="G110"/>
  <c r="H110"/>
  <c r="I110"/>
  <c r="J110"/>
  <c r="K110"/>
  <c r="L110"/>
  <c r="M110"/>
  <c r="S110"/>
  <c r="AU110"/>
  <c r="D111"/>
  <c r="G111"/>
  <c r="H111"/>
  <c r="I111"/>
  <c r="J111"/>
  <c r="K111"/>
  <c r="L111"/>
  <c r="M111"/>
  <c r="S111"/>
  <c r="AU111"/>
  <c r="D112"/>
  <c r="G112"/>
  <c r="H112"/>
  <c r="I112"/>
  <c r="J112"/>
  <c r="K112"/>
  <c r="L112"/>
  <c r="M112"/>
  <c r="S112"/>
  <c r="AU112"/>
  <c r="D113"/>
  <c r="G113"/>
  <c r="H113"/>
  <c r="I113"/>
  <c r="J113"/>
  <c r="K113"/>
  <c r="L113"/>
  <c r="M113"/>
  <c r="S113"/>
  <c r="AU113"/>
  <c r="D115"/>
  <c r="G115"/>
  <c r="H115"/>
  <c r="I115"/>
  <c r="J115"/>
  <c r="K115"/>
  <c r="L115"/>
  <c r="M115"/>
  <c r="S115"/>
  <c r="AU115"/>
  <c r="D114"/>
  <c r="G114"/>
  <c r="H114"/>
  <c r="I114"/>
  <c r="J114"/>
  <c r="K114"/>
  <c r="L114"/>
  <c r="M114"/>
  <c r="S114"/>
  <c r="AU114"/>
  <c r="D116"/>
  <c r="G116"/>
  <c r="H116"/>
  <c r="I116"/>
  <c r="J116"/>
  <c r="K116"/>
  <c r="L116"/>
  <c r="M116"/>
  <c r="S116"/>
  <c r="AU116"/>
  <c r="D117"/>
  <c r="G117"/>
  <c r="H117"/>
  <c r="I117"/>
  <c r="J117"/>
  <c r="K117"/>
  <c r="L117"/>
  <c r="M117"/>
  <c r="S117"/>
  <c r="AU117"/>
  <c r="D118"/>
  <c r="G118"/>
  <c r="H118"/>
  <c r="I118"/>
  <c r="J118"/>
  <c r="K118"/>
  <c r="L118"/>
  <c r="M118"/>
  <c r="S118"/>
  <c r="AU118"/>
  <c r="D119"/>
  <c r="G119"/>
  <c r="H119"/>
  <c r="I119"/>
  <c r="J119"/>
  <c r="K119"/>
  <c r="L119"/>
  <c r="M119"/>
  <c r="S119"/>
  <c r="AU119"/>
  <c r="D120"/>
  <c r="G120"/>
  <c r="H120"/>
  <c r="I120"/>
  <c r="J120"/>
  <c r="K120"/>
  <c r="L120"/>
  <c r="M120"/>
  <c r="S120"/>
  <c r="AU120"/>
  <c r="D121"/>
  <c r="G121"/>
  <c r="H121"/>
  <c r="I121"/>
  <c r="J121"/>
  <c r="K121"/>
  <c r="L121"/>
  <c r="M121"/>
  <c r="S121"/>
  <c r="AU121"/>
  <c r="D3"/>
  <c r="G3"/>
  <c r="H3"/>
  <c r="I3"/>
  <c r="J3"/>
  <c r="K3"/>
  <c r="L3"/>
  <c r="M3"/>
  <c r="S3"/>
  <c r="AU3"/>
  <c r="D4"/>
  <c r="G4"/>
  <c r="H4"/>
  <c r="I4"/>
  <c r="J4"/>
  <c r="K4"/>
  <c r="L4"/>
  <c r="M4"/>
  <c r="S4"/>
  <c r="AU4"/>
  <c r="D5"/>
  <c r="G5"/>
  <c r="H5"/>
  <c r="I5"/>
  <c r="J5"/>
  <c r="K5"/>
  <c r="L5"/>
  <c r="M5"/>
  <c r="S5"/>
  <c r="AU5"/>
  <c r="D6"/>
  <c r="G6"/>
  <c r="H6"/>
  <c r="I6"/>
  <c r="K6"/>
  <c r="L6"/>
  <c r="M6"/>
  <c r="S6"/>
  <c r="AU6"/>
  <c r="D7"/>
  <c r="G7"/>
  <c r="H7"/>
  <c r="I7"/>
  <c r="J7"/>
  <c r="K7"/>
  <c r="L7"/>
  <c r="M7"/>
  <c r="S7"/>
  <c r="AU7"/>
  <c r="D8"/>
  <c r="G8"/>
  <c r="H8"/>
  <c r="I8"/>
  <c r="J8"/>
  <c r="K8"/>
  <c r="L8"/>
  <c r="M8"/>
  <c r="S8"/>
  <c r="AU8"/>
  <c r="D9"/>
  <c r="G9"/>
  <c r="H9"/>
  <c r="I9"/>
  <c r="J9"/>
  <c r="K9"/>
  <c r="L9"/>
  <c r="M9"/>
  <c r="S9"/>
  <c r="AU9"/>
  <c r="D10"/>
  <c r="G10"/>
  <c r="H10"/>
  <c r="I10"/>
  <c r="J10"/>
  <c r="K10"/>
  <c r="L10"/>
  <c r="M10"/>
  <c r="S10"/>
  <c r="AU10"/>
  <c r="D11"/>
  <c r="G11"/>
  <c r="H11"/>
  <c r="I11"/>
  <c r="J11"/>
  <c r="K11"/>
  <c r="L11"/>
  <c r="M11"/>
  <c r="S11"/>
  <c r="AU11"/>
  <c r="D12"/>
  <c r="G12"/>
  <c r="H12"/>
  <c r="I12"/>
  <c r="J12"/>
  <c r="K12"/>
  <c r="L12"/>
  <c r="M12"/>
  <c r="S12"/>
  <c r="AU12"/>
  <c r="D13"/>
  <c r="G13"/>
  <c r="H13"/>
  <c r="I13"/>
  <c r="J13"/>
  <c r="K13"/>
  <c r="L13"/>
  <c r="M13"/>
  <c r="S13"/>
  <c r="AU13"/>
  <c r="D14"/>
  <c r="G14"/>
  <c r="H14"/>
  <c r="I14"/>
  <c r="J14"/>
  <c r="K14"/>
  <c r="L14"/>
  <c r="M14"/>
  <c r="S14"/>
  <c r="AU14"/>
  <c r="D15"/>
  <c r="G15"/>
  <c r="H15"/>
  <c r="I15"/>
  <c r="J15"/>
  <c r="K15"/>
  <c r="L15"/>
  <c r="M15"/>
  <c r="S15"/>
  <c r="AU15"/>
  <c r="D16"/>
  <c r="G16"/>
  <c r="H16"/>
  <c r="I16"/>
  <c r="J16"/>
  <c r="K16"/>
  <c r="L16"/>
  <c r="M16"/>
  <c r="S16"/>
  <c r="AU16"/>
  <c r="D17"/>
  <c r="G17"/>
  <c r="H17"/>
  <c r="I17"/>
  <c r="J17"/>
  <c r="K17"/>
  <c r="L17"/>
  <c r="M17"/>
  <c r="S17"/>
  <c r="AU17"/>
  <c r="D18"/>
  <c r="G18"/>
  <c r="H18"/>
  <c r="I18"/>
  <c r="J18"/>
  <c r="K18"/>
  <c r="L18"/>
  <c r="M18"/>
  <c r="S18"/>
  <c r="AU18"/>
  <c r="D19"/>
  <c r="G19"/>
  <c r="H19"/>
  <c r="I19"/>
  <c r="J19"/>
  <c r="K19"/>
  <c r="L19"/>
  <c r="M19"/>
  <c r="S19"/>
  <c r="AU19"/>
  <c r="D20"/>
  <c r="G20"/>
  <c r="H20"/>
  <c r="I20"/>
  <c r="J20"/>
  <c r="K20"/>
  <c r="L20"/>
  <c r="M20"/>
  <c r="S20"/>
  <c r="AU20"/>
  <c r="D21"/>
  <c r="G21"/>
  <c r="H21"/>
  <c r="I21"/>
  <c r="J21"/>
  <c r="K21"/>
  <c r="L21"/>
  <c r="M21"/>
  <c r="S21"/>
  <c r="AU21"/>
  <c r="D22"/>
  <c r="G22"/>
  <c r="H22"/>
  <c r="I22"/>
  <c r="J22"/>
  <c r="K22"/>
  <c r="L22"/>
  <c r="M22"/>
  <c r="S22"/>
  <c r="AU22"/>
  <c r="D23"/>
  <c r="G23"/>
  <c r="H23"/>
  <c r="I23"/>
  <c r="J23"/>
  <c r="K23"/>
  <c r="L23"/>
  <c r="M23"/>
  <c r="S23"/>
  <c r="AU23"/>
  <c r="D24"/>
  <c r="G24"/>
  <c r="H24"/>
  <c r="I24"/>
  <c r="J24"/>
  <c r="K24"/>
  <c r="L24"/>
  <c r="M24"/>
  <c r="S24"/>
  <c r="AU24"/>
  <c r="D25"/>
  <c r="G25"/>
  <c r="H25"/>
  <c r="I25"/>
  <c r="J25"/>
  <c r="K25"/>
  <c r="L25"/>
  <c r="M25"/>
  <c r="S25"/>
  <c r="AU25"/>
  <c r="D26"/>
  <c r="G26"/>
  <c r="H26"/>
  <c r="I26"/>
  <c r="J26"/>
  <c r="K26"/>
  <c r="L26"/>
  <c r="M26"/>
  <c r="S26"/>
  <c r="AU26"/>
  <c r="D27"/>
  <c r="G27"/>
  <c r="H27"/>
  <c r="I27"/>
  <c r="J27"/>
  <c r="K27"/>
  <c r="L27"/>
  <c r="M27"/>
  <c r="S27"/>
  <c r="AU27"/>
  <c r="D28"/>
  <c r="G28"/>
  <c r="H28"/>
  <c r="I28"/>
  <c r="J28"/>
  <c r="K28"/>
  <c r="L28"/>
  <c r="M28"/>
  <c r="S28"/>
  <c r="AU28"/>
  <c r="D29"/>
  <c r="G29"/>
  <c r="H29"/>
  <c r="I29"/>
  <c r="J29"/>
  <c r="K29"/>
  <c r="L29"/>
  <c r="M29"/>
  <c r="S29"/>
  <c r="AU29"/>
  <c r="D30"/>
  <c r="G30"/>
  <c r="H30"/>
  <c r="I30"/>
  <c r="J30"/>
  <c r="K30"/>
  <c r="L30"/>
  <c r="M30"/>
  <c r="S30"/>
  <c r="AU30"/>
  <c r="D31"/>
  <c r="G31"/>
  <c r="H31"/>
  <c r="I31"/>
  <c r="J31"/>
  <c r="K31"/>
  <c r="L31"/>
  <c r="M31"/>
  <c r="S31"/>
  <c r="AU31"/>
  <c r="D32"/>
  <c r="G32"/>
  <c r="H32"/>
  <c r="I32"/>
  <c r="J32"/>
  <c r="K32"/>
  <c r="L32"/>
  <c r="M32"/>
  <c r="S32"/>
  <c r="AU32"/>
  <c r="D33"/>
  <c r="G33"/>
  <c r="H33"/>
  <c r="I33"/>
  <c r="J33"/>
  <c r="K33"/>
  <c r="L33"/>
  <c r="M33"/>
  <c r="S33"/>
  <c r="AU33"/>
  <c r="D34"/>
  <c r="G34"/>
  <c r="H34"/>
  <c r="I34"/>
  <c r="J34"/>
  <c r="K34"/>
  <c r="L34"/>
  <c r="M34"/>
  <c r="S34"/>
  <c r="AU34"/>
  <c r="D35"/>
  <c r="G35"/>
  <c r="H35"/>
  <c r="I35"/>
  <c r="J35"/>
  <c r="K35"/>
  <c r="L35"/>
  <c r="M35"/>
  <c r="S35"/>
  <c r="AU35"/>
  <c r="D36"/>
  <c r="G36"/>
  <c r="H36"/>
  <c r="I36"/>
  <c r="J36"/>
  <c r="K36"/>
  <c r="L36"/>
  <c r="M36"/>
  <c r="S36"/>
  <c r="AU36"/>
  <c r="D37"/>
  <c r="G37"/>
  <c r="H37"/>
  <c r="I37"/>
  <c r="J37"/>
  <c r="K37"/>
  <c r="L37"/>
  <c r="M37"/>
  <c r="S37"/>
  <c r="AU37"/>
  <c r="D38"/>
  <c r="G38"/>
  <c r="H38"/>
  <c r="I38"/>
  <c r="J38"/>
  <c r="K38"/>
  <c r="L38"/>
  <c r="M38"/>
  <c r="S38"/>
  <c r="AU38"/>
  <c r="D39"/>
  <c r="G39"/>
  <c r="H39"/>
  <c r="I39"/>
  <c r="J39"/>
  <c r="K39"/>
  <c r="L39"/>
  <c r="M39"/>
  <c r="S39"/>
  <c r="AU39"/>
  <c r="D40"/>
  <c r="G40"/>
  <c r="H40"/>
  <c r="I40"/>
  <c r="J40"/>
  <c r="K40"/>
  <c r="L40"/>
  <c r="M40"/>
  <c r="S40"/>
  <c r="AU40"/>
  <c r="D41"/>
  <c r="G41"/>
  <c r="H41"/>
  <c r="I41"/>
  <c r="J41"/>
  <c r="K41"/>
  <c r="L41"/>
  <c r="M41"/>
  <c r="S41"/>
  <c r="AU41"/>
  <c r="D42"/>
  <c r="G42"/>
  <c r="H42"/>
  <c r="I42"/>
  <c r="J42"/>
  <c r="K42"/>
  <c r="L42"/>
  <c r="M42"/>
  <c r="S42"/>
  <c r="AU42"/>
  <c r="D43"/>
  <c r="G43"/>
  <c r="H43"/>
  <c r="I43"/>
  <c r="J43"/>
  <c r="K43"/>
  <c r="L43"/>
  <c r="M43"/>
  <c r="S43"/>
  <c r="AU43"/>
  <c r="D44"/>
  <c r="G44"/>
  <c r="H44"/>
  <c r="I44"/>
  <c r="J44"/>
  <c r="K44"/>
  <c r="L44"/>
  <c r="M44"/>
  <c r="S44"/>
  <c r="AU44"/>
  <c r="D45"/>
  <c r="G45"/>
  <c r="H45"/>
  <c r="I45"/>
  <c r="J45"/>
  <c r="K45"/>
  <c r="L45"/>
  <c r="M45"/>
  <c r="S45"/>
  <c r="AU45"/>
  <c r="D46"/>
  <c r="G46"/>
  <c r="H46"/>
  <c r="I46"/>
  <c r="J46"/>
  <c r="K46"/>
  <c r="L46"/>
  <c r="M46"/>
  <c r="S46"/>
  <c r="AU46"/>
  <c r="D47"/>
  <c r="G47"/>
  <c r="H47"/>
  <c r="I47"/>
  <c r="J47"/>
  <c r="K47"/>
  <c r="L47"/>
  <c r="M47"/>
  <c r="S47"/>
  <c r="AU47"/>
  <c r="D48"/>
  <c r="G48"/>
  <c r="H48"/>
  <c r="I48"/>
  <c r="J48"/>
  <c r="K48"/>
  <c r="L48"/>
  <c r="M48"/>
  <c r="S48"/>
  <c r="AU48"/>
  <c r="D49"/>
  <c r="G49"/>
  <c r="H49"/>
  <c r="I49"/>
  <c r="J49"/>
  <c r="K49"/>
  <c r="L49"/>
  <c r="M49"/>
  <c r="S49"/>
  <c r="AU49"/>
  <c r="D51"/>
  <c r="G51"/>
  <c r="H51"/>
  <c r="I51"/>
  <c r="J51"/>
  <c r="K51"/>
  <c r="L51"/>
  <c r="M51"/>
  <c r="S51"/>
  <c r="AU51"/>
  <c r="D50"/>
  <c r="G50"/>
  <c r="H50"/>
  <c r="I50"/>
  <c r="J50"/>
  <c r="K50"/>
  <c r="L50"/>
  <c r="M50"/>
  <c r="S50"/>
  <c r="AU50"/>
  <c r="D52"/>
  <c r="G52"/>
  <c r="H52"/>
  <c r="I52"/>
  <c r="J52"/>
  <c r="K52"/>
  <c r="L52"/>
  <c r="M52"/>
  <c r="S52"/>
  <c r="AU52"/>
  <c r="D54"/>
  <c r="G54"/>
  <c r="H54"/>
  <c r="I54"/>
  <c r="J54"/>
  <c r="K54"/>
  <c r="L54"/>
  <c r="M54"/>
  <c r="S54"/>
  <c r="AU54"/>
  <c r="D53"/>
  <c r="G53"/>
  <c r="H53"/>
  <c r="I53"/>
  <c r="J53"/>
  <c r="K53"/>
  <c r="L53"/>
  <c r="M53"/>
  <c r="S53"/>
  <c r="AU53"/>
  <c r="D55"/>
  <c r="G55"/>
  <c r="H55"/>
  <c r="I55"/>
  <c r="J55"/>
  <c r="K55"/>
  <c r="L55"/>
  <c r="M55"/>
  <c r="S55"/>
  <c r="AU55"/>
  <c r="D56"/>
  <c r="G56"/>
  <c r="H56"/>
  <c r="I56"/>
  <c r="J56"/>
  <c r="K56"/>
  <c r="L56"/>
  <c r="M56"/>
  <c r="S56"/>
  <c r="AU56"/>
  <c r="D57"/>
  <c r="G57"/>
  <c r="H57"/>
  <c r="I57"/>
  <c r="J57"/>
  <c r="K57"/>
  <c r="L57"/>
  <c r="M57"/>
  <c r="S57"/>
  <c r="AU57"/>
  <c r="D58"/>
  <c r="G58"/>
  <c r="H58"/>
  <c r="I58"/>
  <c r="J58"/>
  <c r="K58"/>
  <c r="L58"/>
  <c r="M58"/>
  <c r="S58"/>
  <c r="AU58"/>
  <c r="D60"/>
  <c r="G60"/>
  <c r="H60"/>
  <c r="I60"/>
  <c r="J60"/>
  <c r="K60"/>
  <c r="L60"/>
  <c r="M60"/>
  <c r="S60"/>
  <c r="AU60"/>
  <c r="D59"/>
  <c r="G59"/>
  <c r="H59"/>
  <c r="I59"/>
  <c r="J59"/>
  <c r="K59"/>
  <c r="L59"/>
  <c r="M59"/>
  <c r="S59"/>
  <c r="AU59"/>
  <c r="D61"/>
  <c r="G61"/>
  <c r="H61"/>
  <c r="I61"/>
  <c r="J61"/>
  <c r="K61"/>
  <c r="L61"/>
  <c r="M61"/>
  <c r="S61"/>
  <c r="AU61"/>
  <c r="D62"/>
  <c r="G62"/>
  <c r="H62"/>
  <c r="I62"/>
  <c r="J62"/>
  <c r="K62"/>
  <c r="L62"/>
  <c r="M62"/>
  <c r="S62"/>
  <c r="AU62"/>
  <c r="D63"/>
  <c r="G63"/>
  <c r="H63"/>
  <c r="I63"/>
  <c r="J63"/>
  <c r="K63"/>
  <c r="L63"/>
  <c r="M63"/>
  <c r="S63"/>
  <c r="AU63"/>
  <c r="D65"/>
  <c r="G65"/>
  <c r="H65"/>
  <c r="I65"/>
  <c r="J65"/>
  <c r="K65"/>
  <c r="L65"/>
  <c r="M65"/>
  <c r="S65"/>
  <c r="AU65"/>
  <c r="D64"/>
  <c r="G64"/>
  <c r="H64"/>
  <c r="I64"/>
  <c r="J64"/>
  <c r="K64"/>
  <c r="L64"/>
  <c r="M64"/>
  <c r="S64"/>
  <c r="AU64"/>
  <c r="D66"/>
  <c r="G66"/>
  <c r="H66"/>
  <c r="I66"/>
  <c r="J66"/>
  <c r="K66"/>
  <c r="L66"/>
  <c r="M66"/>
  <c r="S66"/>
  <c r="AU66"/>
  <c r="D67"/>
  <c r="G67"/>
  <c r="H67"/>
  <c r="I67"/>
  <c r="J67"/>
  <c r="K67"/>
  <c r="L67"/>
  <c r="M67"/>
  <c r="S67"/>
  <c r="AU67"/>
  <c r="D68"/>
  <c r="G68"/>
  <c r="H68"/>
  <c r="I68"/>
  <c r="J68"/>
  <c r="K68"/>
  <c r="L68"/>
  <c r="M68"/>
  <c r="S68"/>
  <c r="AU68"/>
  <c r="D69"/>
  <c r="G69"/>
  <c r="H69"/>
  <c r="I69"/>
  <c r="J69"/>
  <c r="K69"/>
  <c r="L69"/>
  <c r="M69"/>
  <c r="S69"/>
  <c r="AU69"/>
  <c r="D70"/>
  <c r="G70"/>
  <c r="H70"/>
  <c r="I70"/>
  <c r="J70"/>
  <c r="K70"/>
  <c r="L70"/>
  <c r="M70"/>
  <c r="S70"/>
  <c r="AU70"/>
  <c r="D71"/>
  <c r="G71"/>
  <c r="H71"/>
  <c r="I71"/>
  <c r="J71"/>
  <c r="K71"/>
  <c r="L71"/>
  <c r="M71"/>
  <c r="S71"/>
  <c r="AU71"/>
  <c r="D72"/>
  <c r="G72"/>
  <c r="H72"/>
  <c r="I72"/>
  <c r="J72"/>
  <c r="K72"/>
  <c r="L72"/>
  <c r="M72"/>
  <c r="S72"/>
  <c r="AU72"/>
  <c r="D73"/>
  <c r="G73"/>
  <c r="H73"/>
  <c r="I73"/>
  <c r="J73"/>
  <c r="K73"/>
  <c r="L73"/>
  <c r="M73"/>
  <c r="S73"/>
  <c r="AU73"/>
  <c r="D75"/>
  <c r="G75"/>
  <c r="H75"/>
  <c r="I75"/>
  <c r="J75"/>
  <c r="K75"/>
  <c r="L75"/>
  <c r="M75"/>
  <c r="S75"/>
  <c r="AU75"/>
  <c r="K2"/>
  <c r="L2"/>
  <c r="D2"/>
  <c r="AU2"/>
  <c r="S2"/>
  <c r="J2"/>
  <c r="M2"/>
  <c r="I2"/>
  <c r="H2"/>
  <c r="G2"/>
</calcChain>
</file>

<file path=xl/comments1.xml><?xml version="1.0" encoding="utf-8"?>
<comments xmlns="http://schemas.openxmlformats.org/spreadsheetml/2006/main">
  <authors>
    <author>ssheridan</author>
  </authors>
  <commentList>
    <comment ref="A51" authorId="0">
      <text>
        <r>
          <rPr>
            <b/>
            <sz val="9"/>
            <color indexed="81"/>
            <rFont val="Tahoma"/>
            <family val="2"/>
          </rPr>
          <t>ssheridan:</t>
        </r>
        <r>
          <rPr>
            <sz val="9"/>
            <color indexed="81"/>
            <rFont val="Tahoma"/>
            <family val="2"/>
          </rPr>
          <t xml:space="preserve">
This line includes both gauging stations at Swallowfield because realistically they would be tackled as one project</t>
        </r>
      </text>
    </comment>
    <comment ref="A58" authorId="0">
      <text>
        <r>
          <rPr>
            <b/>
            <sz val="9"/>
            <color indexed="81"/>
            <rFont val="Tahoma"/>
            <family val="2"/>
          </rPr>
          <t>ssheridan:</t>
        </r>
        <r>
          <rPr>
            <sz val="9"/>
            <color indexed="81"/>
            <rFont val="Tahoma"/>
            <family val="2"/>
          </rPr>
          <t xml:space="preserve">
Might need to modify this in light of current situation</t>
        </r>
      </text>
    </comment>
  </commentList>
</comments>
</file>

<file path=xl/comments2.xml><?xml version="1.0" encoding="utf-8"?>
<comments xmlns="http://schemas.openxmlformats.org/spreadsheetml/2006/main">
  <authors>
    <author>ssheridan</author>
  </authors>
  <commentList>
    <comment ref="A104" authorId="0">
      <text>
        <r>
          <rPr>
            <b/>
            <sz val="9"/>
            <color indexed="81"/>
            <rFont val="Tahoma"/>
            <family val="2"/>
          </rPr>
          <t>ssheridan:</t>
        </r>
        <r>
          <rPr>
            <sz val="9"/>
            <color indexed="81"/>
            <rFont val="Tahoma"/>
            <family val="2"/>
          </rPr>
          <t xml:space="preserve">
This line includes both gauging stations at Swallowfield because realistically they would be tackled as one project</t>
        </r>
      </text>
    </comment>
    <comment ref="A124" authorId="0">
      <text>
        <r>
          <rPr>
            <b/>
            <sz val="9"/>
            <color indexed="81"/>
            <rFont val="Tahoma"/>
            <family val="2"/>
          </rPr>
          <t>ssheridan:</t>
        </r>
        <r>
          <rPr>
            <sz val="9"/>
            <color indexed="81"/>
            <rFont val="Tahoma"/>
            <family val="2"/>
          </rPr>
          <t xml:space="preserve">
Might need to modify this in light of current situation</t>
        </r>
      </text>
    </comment>
  </commentList>
</comments>
</file>

<file path=xl/sharedStrings.xml><?xml version="1.0" encoding="utf-8"?>
<sst xmlns="http://schemas.openxmlformats.org/spreadsheetml/2006/main" count="6141" uniqueCount="543">
  <si>
    <t>RFF</t>
  </si>
  <si>
    <t>WB ID</t>
  </si>
  <si>
    <t>Improve or No deterioration</t>
  </si>
  <si>
    <t>Option details</t>
  </si>
  <si>
    <t>RBMP measure ID</t>
  </si>
  <si>
    <t>Action to be written by (e.g. Fisheries)</t>
  </si>
  <si>
    <t>Action description</t>
  </si>
  <si>
    <t>NGR (u/s, d/s or centre)</t>
  </si>
  <si>
    <t>Length or river improved</t>
  </si>
  <si>
    <t>Partnership</t>
  </si>
  <si>
    <t>Lead sector</t>
  </si>
  <si>
    <t>Name of Organisation</t>
  </si>
  <si>
    <t>Potential partners</t>
  </si>
  <si>
    <t>Total cost</t>
  </si>
  <si>
    <t>Funded or unfunded</t>
  </si>
  <si>
    <t>Predicted improvement</t>
  </si>
  <si>
    <t>Certainty (VC, QC, UC)</t>
  </si>
  <si>
    <t>Eco benefit for HMWB</t>
  </si>
  <si>
    <t>Funding stream</t>
  </si>
  <si>
    <t>Is this part of a project? Project REF</t>
  </si>
  <si>
    <t>Time scale</t>
  </si>
  <si>
    <t>Length of time to implement action</t>
  </si>
  <si>
    <t>Planned start</t>
  </si>
  <si>
    <t>Planned end</t>
  </si>
  <si>
    <t>Is this a catchment wide solution</t>
  </si>
  <si>
    <t>Climate change scenario (current, wet, dry, any)</t>
  </si>
  <si>
    <t>Additional notes</t>
  </si>
  <si>
    <t>Improve condition of channel bed and/or banks/shoreline</t>
  </si>
  <si>
    <t>Improve modified habitats</t>
  </si>
  <si>
    <t>Overall improvement, but below GES or GEP</t>
  </si>
  <si>
    <t>Contribute to improvement of 1+ element</t>
  </si>
  <si>
    <t>No deterioration</t>
  </si>
  <si>
    <t>Name</t>
  </si>
  <si>
    <t>HMWB</t>
  </si>
  <si>
    <t>No</t>
  </si>
  <si>
    <t>Hart (Crondal to Elvetham)</t>
  </si>
  <si>
    <t>Vyne Stream</t>
  </si>
  <si>
    <t>Cove Brook</t>
  </si>
  <si>
    <t>Loddon (Hartley Wespall to Sherfield on Loddon)</t>
  </si>
  <si>
    <t>Blackwater (Aldershot to Cove Brook)</t>
  </si>
  <si>
    <t>Whitewater</t>
  </si>
  <si>
    <t>Emm Brook</t>
  </si>
  <si>
    <t>Twyford Brook</t>
  </si>
  <si>
    <t>Stage 3 investigation associated with option (Element)</t>
  </si>
  <si>
    <t>Phosphate</t>
  </si>
  <si>
    <t>RFF ID (pressure/SWMI)</t>
  </si>
  <si>
    <t>Fisheries</t>
  </si>
  <si>
    <t>Action type 1</t>
  </si>
  <si>
    <t>Action type 2</t>
  </si>
  <si>
    <t>Action type 3</t>
  </si>
  <si>
    <t>Removal or easement of barriers to fish migration</t>
  </si>
  <si>
    <t>Improvements to longitudinal connectivity</t>
  </si>
  <si>
    <t>yes</t>
  </si>
  <si>
    <t>Invertebrates</t>
  </si>
  <si>
    <t>INNS/Signal crayfish</t>
  </si>
  <si>
    <t>Provide advice and training on identification, control and disposal of invasive non-native species to all relevant groups and encourage monitoring schemes. Rolled out through partner organisations BVCP, LFCC etc. Advertise the need for authorisation from the Environment Agency and that traps need to be compliant.</t>
  </si>
  <si>
    <t>Control or manage invasive species.</t>
  </si>
  <si>
    <t>Building awareness and understanding.</t>
  </si>
  <si>
    <t>Seek sustainable and cost-effective methods for managing established invasions of species.</t>
  </si>
  <si>
    <t>UC</t>
  </si>
  <si>
    <t>4 weeks</t>
  </si>
  <si>
    <t>Continuos</t>
  </si>
  <si>
    <t>Yes</t>
  </si>
  <si>
    <t>Any</t>
  </si>
  <si>
    <t>Fish</t>
  </si>
  <si>
    <t>Improve</t>
  </si>
  <si>
    <t>To control or manage diffuse source inputs</t>
  </si>
  <si>
    <t>Morphology/physical modification</t>
  </si>
  <si>
    <t xml:space="preserve">Bank alterations to give channel width variation and two-stage channels. Introduction of meanders in straightened river sections. </t>
  </si>
  <si>
    <t>EM</t>
  </si>
  <si>
    <t>Point source/industrial discharge</t>
  </si>
  <si>
    <t>Barriers to migration</t>
  </si>
  <si>
    <t>Blackwater (Bramshill to Swallowfield</t>
  </si>
  <si>
    <t>Barriers to fish migration</t>
  </si>
  <si>
    <t>Morphology options will help.</t>
  </si>
  <si>
    <t>no</t>
  </si>
  <si>
    <t>Sediment/agricultural run off</t>
  </si>
  <si>
    <t>Unknown</t>
  </si>
  <si>
    <t>Hydrology</t>
  </si>
  <si>
    <t>Hydrology, natural conditions - low flow</t>
  </si>
  <si>
    <t>Water company led water efficiency campaign</t>
  </si>
  <si>
    <t>Run a targetted water efficiency campaign for all licensed abstractors in a waterbody.</t>
  </si>
  <si>
    <t>Morphology/barriers to fish migration</t>
  </si>
  <si>
    <t>Fleet Brook</t>
  </si>
  <si>
    <t>Sediment/mixed agricultural run off</t>
  </si>
  <si>
    <t>morphology/barriers to migration</t>
  </si>
  <si>
    <t>Loddon (Basingstoke to Lyde)</t>
  </si>
  <si>
    <t>Morphology/barriers to migration</t>
  </si>
  <si>
    <t>Hydrology Groundwater</t>
  </si>
  <si>
    <t>Phytobenthos</t>
  </si>
  <si>
    <t>Flow/groundwater abstraction</t>
  </si>
  <si>
    <t>Investigat the effects of West Ham on the ecology of the River Loddon between the abstraction points and the discharge outlet of Basingstoke STW</t>
  </si>
  <si>
    <t>Groundwater A&amp;R F&amp;B</t>
  </si>
  <si>
    <t>Investigat the effects of West Ham on the ecology of the Lower Bow Brook between the abstraction points and the discharge outlet of Basingstoke STW</t>
  </si>
  <si>
    <t>Investigat the effects of West Ham on the ecology of the Vyne Stream between the abstraction points and the discharge outlet of Basingstoke STW</t>
  </si>
  <si>
    <t>Groundwater Hydrology</t>
  </si>
  <si>
    <t>Expert judgement</t>
  </si>
  <si>
    <t>impoundments - no water storage/flow</t>
  </si>
  <si>
    <t>Hydrology Fisheries</t>
  </si>
  <si>
    <t>physical modification/barriers to migration</t>
  </si>
  <si>
    <t>Loddon (Sherfield on Loddon to Swallowfield)</t>
  </si>
  <si>
    <t>Remove imounding structure at Priory Mill</t>
  </si>
  <si>
    <t>Sediment/cattle poaching</t>
  </si>
  <si>
    <t>Sediment/impoundment</t>
  </si>
  <si>
    <t>Loddon (Swallowfield to Thames)</t>
  </si>
  <si>
    <t>Mitigation measures assessment</t>
  </si>
  <si>
    <t>Physical modification/land drainiage/operational management</t>
  </si>
  <si>
    <t>Bow Brook ( Pamber End to Sherfield Green)</t>
  </si>
  <si>
    <t>Arable field/diffuse</t>
  </si>
  <si>
    <t>Dairy cattle/diffuse</t>
  </si>
  <si>
    <t>Diffuse/agriculture</t>
  </si>
  <si>
    <t>Preserve and restore habitats</t>
  </si>
  <si>
    <t>Bank rehabilitation / reprofiling</t>
  </si>
  <si>
    <t>SU8502749906 to SU8632958331</t>
  </si>
  <si>
    <t>LFCC, NE, BVCP, WPS</t>
  </si>
  <si>
    <t>15 km</t>
  </si>
  <si>
    <t>LFCC, BVCP</t>
  </si>
  <si>
    <t>ammonia/diffuse contaminated land</t>
  </si>
  <si>
    <t>Ammonia/Diffuse pollution/contaminated land</t>
  </si>
  <si>
    <t>flow/grounwater abstraction</t>
  </si>
  <si>
    <t>Fisheries Ops</t>
  </si>
  <si>
    <t>Mitigation measure</t>
  </si>
  <si>
    <t>physical modification/urbanisation</t>
  </si>
  <si>
    <t>physical modification/development of infrastructure</t>
  </si>
  <si>
    <t>Iron/diffuse/contaminated land</t>
  </si>
  <si>
    <t>Morphology/physical modification/Flood prevention structures</t>
  </si>
  <si>
    <t>Tributyltin compounds</t>
  </si>
  <si>
    <t>diffuse/trading estates</t>
  </si>
  <si>
    <t>SU6616753092</t>
  </si>
  <si>
    <t>SU6649453304</t>
  </si>
  <si>
    <t>SU6671353686</t>
  </si>
  <si>
    <t>Overspill to side channel u/s Lower Mill</t>
  </si>
  <si>
    <t>SU6689353810</t>
  </si>
  <si>
    <t>SU6691353897</t>
  </si>
  <si>
    <t>SU6718354038</t>
  </si>
  <si>
    <t>RH channel d/s Lower Mill</t>
  </si>
  <si>
    <t>Old Basing RH concrete weir</t>
  </si>
  <si>
    <t>Old Basing LH channel redundant weir</t>
  </si>
  <si>
    <t>SU6689154017 (weir 1 Old Basing)</t>
  </si>
  <si>
    <t>SU6718554042 (weir 2 Old Basing)</t>
  </si>
  <si>
    <t>SU6523352591</t>
  </si>
  <si>
    <t>Flow diversion structure d/s Eastrop Park</t>
  </si>
  <si>
    <t>SU7841556756</t>
  </si>
  <si>
    <t>SU6835758189</t>
  </si>
  <si>
    <t>SU7381762353</t>
  </si>
  <si>
    <t>SU7423957695</t>
  </si>
  <si>
    <t>SU7383755503</t>
  </si>
  <si>
    <t>SU7363455117</t>
  </si>
  <si>
    <t>SU7428853140</t>
  </si>
  <si>
    <t>SU7341552346</t>
  </si>
  <si>
    <t>SU7315652146</t>
  </si>
  <si>
    <t>SU7272651962</t>
  </si>
  <si>
    <t>SU7309964786</t>
  </si>
  <si>
    <t>SU7852276002</t>
  </si>
  <si>
    <t>SU7792772716</t>
  </si>
  <si>
    <t>SU7668270272</t>
  </si>
  <si>
    <t>SU7203565318</t>
  </si>
  <si>
    <t>SU7072563071</t>
  </si>
  <si>
    <t>SU6829659537</t>
  </si>
  <si>
    <t>SU7051462085</t>
  </si>
  <si>
    <t>SU7824473743</t>
  </si>
  <si>
    <t>Contribute to improvement of more than 1 elelment</t>
  </si>
  <si>
    <t>Contribute to improvement of 1 elelment</t>
  </si>
  <si>
    <t>Reduce diffuse pollution at source</t>
  </si>
  <si>
    <t>Surface run-off &amp; drainage management</t>
  </si>
  <si>
    <t>wet</t>
  </si>
  <si>
    <t>LA</t>
  </si>
  <si>
    <t>PP MOD</t>
  </si>
  <si>
    <t>SU8375252243</t>
  </si>
  <si>
    <t>5.7 km</t>
  </si>
  <si>
    <t>MOD, HWLT Fleet Pond Sociecty HDC</t>
  </si>
  <si>
    <t>&gt;10000</t>
  </si>
  <si>
    <t>2 km</t>
  </si>
  <si>
    <t>unfunded</t>
  </si>
  <si>
    <t>VC</t>
  </si>
  <si>
    <t>WFD</t>
  </si>
  <si>
    <t>2 years</t>
  </si>
  <si>
    <t>any</t>
  </si>
  <si>
    <t>10K</t>
  </si>
  <si>
    <t xml:space="preserve">500 m </t>
  </si>
  <si>
    <t>1year</t>
  </si>
  <si>
    <t>funded</t>
  </si>
  <si>
    <t>1 year</t>
  </si>
  <si>
    <t>300 k</t>
  </si>
  <si>
    <t>1 km</t>
  </si>
  <si>
    <t>technically diffuicult</t>
  </si>
  <si>
    <t>1  month</t>
  </si>
  <si>
    <t>1 month</t>
  </si>
  <si>
    <t>land owner</t>
  </si>
  <si>
    <t>FCRM</t>
  </si>
  <si>
    <t>Part of the Eastrop Park project.</t>
  </si>
  <si>
    <t>Investigat the passability of culverts around Basingstoke, opening culvert/installing fish easment as required (Eastrop Park)</t>
  </si>
  <si>
    <t>SU6485952378</t>
  </si>
  <si>
    <t>EA LA WTT WLT</t>
  </si>
  <si>
    <t>2 million</t>
  </si>
  <si>
    <t>3 years</t>
  </si>
  <si>
    <t>feasibility study complete</t>
  </si>
  <si>
    <t>FCRM/Partnership</t>
  </si>
  <si>
    <t xml:space="preserve">Saunders field (headwater of the Loddon). Improve ressilience, wetlands, SUDS. </t>
  </si>
  <si>
    <t>Improvement to condition of riparian zone and/or wetland habitats</t>
  </si>
  <si>
    <t>SU6221052074</t>
  </si>
  <si>
    <t>300 m</t>
  </si>
  <si>
    <t>WLT</t>
  </si>
  <si>
    <t>50 k</t>
  </si>
  <si>
    <t>4 km</t>
  </si>
  <si>
    <t>WTT WLT Gresham AC TW</t>
  </si>
  <si>
    <t>800 m</t>
  </si>
  <si>
    <t>5 riffles over 4 km</t>
  </si>
  <si>
    <t>Introduction of gravels to create spawning opportunities for fish, and restore bed profile variation. Reduce shading to promote in channel vegetation growth and install woody debris in the channel.</t>
  </si>
  <si>
    <t>80 k</t>
  </si>
  <si>
    <t>TW angling club</t>
  </si>
  <si>
    <t>10 k</t>
  </si>
  <si>
    <t>80 m</t>
  </si>
  <si>
    <t>200m</t>
  </si>
  <si>
    <t>WLT, WTT</t>
  </si>
  <si>
    <t>30k</t>
  </si>
  <si>
    <t>500/year</t>
  </si>
  <si>
    <t>SU7864252793</t>
  </si>
  <si>
    <t>Mill owner WTT WLT SE water</t>
  </si>
  <si>
    <t>improve hart and itchell brook</t>
  </si>
  <si>
    <t>40 k</t>
  </si>
  <si>
    <t>SU7943851601</t>
  </si>
  <si>
    <t>3 km</t>
  </si>
  <si>
    <t>WTT WLT BCA</t>
  </si>
  <si>
    <t>poor access</t>
  </si>
  <si>
    <t>5 k</t>
  </si>
  <si>
    <t>Hotel/Estate WTT WLT</t>
  </si>
  <si>
    <t>5 km</t>
  </si>
  <si>
    <t>50 k (removal)</t>
  </si>
  <si>
    <t>removal prefered option</t>
  </si>
  <si>
    <t>WTT report as Stage 2 investigation. Add to database.</t>
  </si>
  <si>
    <t>Hotel to M3</t>
  </si>
  <si>
    <t>Elvetham to M3 improve morphology. New channel,Re meander, add Gravel  riffles, bank reprofiling.</t>
  </si>
  <si>
    <t>30 k</t>
  </si>
  <si>
    <t>Highways, landowner/estate</t>
  </si>
  <si>
    <t>improves outside of this waterbody (Loddon (7km) and Lyde (4km)</t>
  </si>
  <si>
    <t>11 km</t>
  </si>
  <si>
    <t>Remove Longbridge Mill sluice/weir</t>
  </si>
  <si>
    <t xml:space="preserve">Introduction of gravels to create spawning opportunities for fish, and restore bed profile variation. Reduce shading to promote in channel vegetation growth and install woody debris in the channel. Bank alterations to give channel width variation and two-stage channels. Introduction of meanders in straightened river sections. </t>
  </si>
  <si>
    <t>Badshot Lea Lake outlet. Take Badshot Lea offline.</t>
  </si>
  <si>
    <t xml:space="preserve"> Farnham Quarry Phase 3</t>
  </si>
  <si>
    <t>40k for 2sites.</t>
  </si>
  <si>
    <t>60k</t>
  </si>
  <si>
    <t>Hansons BVCP EA WTT</t>
  </si>
  <si>
    <t>100k</t>
  </si>
  <si>
    <t>6 km</t>
  </si>
  <si>
    <t>landowaner</t>
  </si>
  <si>
    <t>50k</t>
  </si>
  <si>
    <t>3km</t>
  </si>
  <si>
    <t>landowner</t>
  </si>
  <si>
    <t>Landowner Parish Council</t>
  </si>
  <si>
    <t>1km</t>
  </si>
  <si>
    <t>40k</t>
  </si>
  <si>
    <t>10k</t>
  </si>
  <si>
    <t>2.5km</t>
  </si>
  <si>
    <t>2km</t>
  </si>
  <si>
    <t>Habitat enhancemets to ensure that weirs at Lodge Farm complex (7 weirs) and gauging weir ar e passable.</t>
  </si>
  <si>
    <t>500m</t>
  </si>
  <si>
    <t>not a fish passage option, reducing impounding effect and narrowing channel.</t>
  </si>
  <si>
    <t>Educate Mill owners on connectivity and flow.</t>
  </si>
  <si>
    <t>waterbody</t>
  </si>
  <si>
    <t>WWPS</t>
  </si>
  <si>
    <t>Add morphology help?! Technical fish passes will require morphology help as impoundin effect will remain - add £20 for gravel and woody debris</t>
  </si>
  <si>
    <t>SU8594354787</t>
  </si>
  <si>
    <t>SU6805055247 to SU6919757549</t>
  </si>
  <si>
    <t>SU6614852985</t>
  </si>
  <si>
    <t>SU6519052612 to SU6803555235</t>
  </si>
  <si>
    <t>whole catchment</t>
  </si>
  <si>
    <t>SU7255165634 (centre of catchment)</t>
  </si>
  <si>
    <t>Unfunded</t>
  </si>
  <si>
    <t>SU8555756773</t>
  </si>
  <si>
    <t>BVCP, Cove Brook Group, LA</t>
  </si>
  <si>
    <t>SU8594659275 and SU8812348988</t>
  </si>
  <si>
    <t>SU8649249177</t>
  </si>
  <si>
    <t>LFCC, BVCP, LA</t>
  </si>
  <si>
    <t>Catchment</t>
  </si>
  <si>
    <t>SU7032363443</t>
  </si>
  <si>
    <t>DO/diffuse/mixed drainage</t>
  </si>
  <si>
    <t>Iron/diffuse/mixed drainage</t>
  </si>
  <si>
    <t>Phosphate/Diffuse /agriculture</t>
  </si>
  <si>
    <t>Diffuse pollution/agriculture</t>
  </si>
  <si>
    <t>9*</t>
  </si>
  <si>
    <t>Lower Mill weir removal/lowering or installation of fish pass as required and habitat enhancement</t>
  </si>
  <si>
    <t>Bartons Mill weir complex removal/lowering or installation of fish pass as required and habitat enhancement</t>
  </si>
  <si>
    <t>Old Basing fish farm weir removal/lowering or installation of fish pass as required and habitat enhancement</t>
  </si>
  <si>
    <t xml:space="preserve">LH channel weir d/s Lower Mill </t>
  </si>
  <si>
    <t>Elvetham Estate weir removal/lowering or installation of fish pass as required and habitat enhancement</t>
  </si>
  <si>
    <t>larinier or bristle or pre barrage on weir structure at Pilcot Mill and habitat enhancement.</t>
  </si>
  <si>
    <t>Pre barrage fish pass at Basingstoke canal culvert and habitat enhancement.</t>
  </si>
  <si>
    <t>weir removal/lowering or installation of fish pass as required and habitat enhancement</t>
  </si>
  <si>
    <t>Risley Mill, bypass channel/easement and habitat enhancement.</t>
  </si>
  <si>
    <t>Dipley Mill complex (5 structures) technical and bypass, as well as habitat enhancement.</t>
  </si>
  <si>
    <t>remove weir d/s Whitwater Mill, Scotts Farm and habitat enhancement.</t>
  </si>
  <si>
    <t>technical and bypass Whitewater Mill and habitat enhancement.</t>
  </si>
  <si>
    <t>Poland Mill structures, technical fish pass or removal and habitat enhancement.</t>
  </si>
  <si>
    <t>The Mill House, Warnborough Green. Lower weir and narrow stream to make the weir passable as well as  habitat enhancement.</t>
  </si>
  <si>
    <t>Castle Mill, lower wier and bypass channel and habitat enhancement.</t>
  </si>
  <si>
    <t>Sheep Bridge (2) weir removal/lowering or installation of fish pass as required and habitat enhancement</t>
  </si>
  <si>
    <t>Stanford End (3)weir removal/lowering or installation of fish pass as required and habitat enhancement</t>
  </si>
  <si>
    <t>Stratfield Saye weir removal/lowering or installation of fish pass as required and habitat enhancement</t>
  </si>
  <si>
    <t>Tumbling Bay weirs (2)weir removal/lowering or installation of fish pass as required and habitat enhancement</t>
  </si>
  <si>
    <t>Twyford Mill structures (2) weir removal/lowering or installation of fish pass as required and habitat enhancement</t>
  </si>
  <si>
    <t>Weir feeding distributary u/s Sandford Bridge weir removal/lowering or installation of fish pass as required and habitat enhancement</t>
  </si>
  <si>
    <t>Sindlesham Mill (3) weir removal/lowering or installation of fish pass as required and habitat enhancement</t>
  </si>
  <si>
    <t>Sandford Farm weir removal/lowering or installation of fish pass as required and habitat enhancement</t>
  </si>
  <si>
    <t>SU7188364976</t>
  </si>
  <si>
    <t>Eastrop Park Partnership Project, deculvert the Loddon at Eastrop park and restore degraded habitats.</t>
  </si>
  <si>
    <t>Landowners, WTT, WLT, LFCC, angling club, B&amp;DBC</t>
  </si>
  <si>
    <t>habitat enhancement d/s of notche weir 1</t>
  </si>
  <si>
    <t>SU6689054024</t>
  </si>
  <si>
    <t>in addition to the weir notching completed in 2013</t>
  </si>
  <si>
    <t>100 m</t>
  </si>
  <si>
    <t>SU7720477553</t>
  </si>
  <si>
    <t>St Patricks Stream, river and wetland project. Create a back water and use the gravel to create riffles and spawning habitat, include woody debris.</t>
  </si>
  <si>
    <t>WFD, FCRM, private</t>
  </si>
  <si>
    <t>Twyford &amp; District, New AC, residents, FCRM, Barbel Society, CLPS,</t>
  </si>
  <si>
    <t>Will improve the Thames and Loddon Waterbodies. Design complete.</t>
  </si>
  <si>
    <t>Install fish pass at Pyots Hill</t>
  </si>
  <si>
    <t>SU6671153687</t>
  </si>
  <si>
    <t>15 k</t>
  </si>
  <si>
    <t>no deterioration</t>
  </si>
  <si>
    <t>invertebrates</t>
  </si>
  <si>
    <t>limit development at Basingstoke</t>
  </si>
  <si>
    <t>To control or manage abstraction</t>
  </si>
  <si>
    <t>Water Demand Management</t>
  </si>
  <si>
    <t>Water efficiency activity </t>
  </si>
  <si>
    <t>Council, residents, water companies, developers</t>
  </si>
  <si>
    <t>Reduce pumping at West Ham, find alternative source.</t>
  </si>
  <si>
    <t>Use alternative source/relocate abstraction or discharge</t>
  </si>
  <si>
    <t>Change abstraction location</t>
  </si>
  <si>
    <t>Dual water supply system to new housing and potentiall old housing in Basingstoke (grey water and potable water) to reduce abstraction and volumes of water going through STW.</t>
  </si>
  <si>
    <t>Effluent re-use, duel water  use.</t>
  </si>
  <si>
    <t>Investigate Boxalls Lane, Oak Park Golf Club and Itchell puming station effect on biology.</t>
  </si>
  <si>
    <t>Effluent re-use, uel water  use.</t>
  </si>
  <si>
    <t>Fencing to reduce cattle poaching</t>
  </si>
  <si>
    <t>Creation of buffer strips to reduce land run off</t>
  </si>
  <si>
    <t>Fencing to reduce cattle poaching and sediments carrying hosphates efrom entering the river.</t>
  </si>
  <si>
    <t>Creation of buffer strips to reduce sediments carrying hosphates efrom entering the river.</t>
  </si>
  <si>
    <t>Use the Catchment Sensitive Farming initative to raise awareness and reduce pesticide\phosphate\sediment pollution in this waterbody.</t>
  </si>
  <si>
    <t xml:space="preserve">Run an awareness campaign through on-farm demonstrations and undertake individual advisory farm visits on high risk farms, to reduce the amount of sediment, nutrients and chemicals entering a waterbody from farmland.  Educate the farming </t>
  </si>
  <si>
    <t>Ensure that all discharges from urban areas are being discharged to the correct drainage system. For example, All car washes should be discharged to foul sewer under a consent from the local water authority.</t>
  </si>
  <si>
    <t xml:space="preserve">Businesses and households should ensure all applies are connected to the right drain. For example dish washer, washing machine etc are commonly just plumbed into the surface water drains. </t>
  </si>
  <si>
    <t>Field &amp; Crop - Arable soils</t>
  </si>
  <si>
    <t>Reduce diffuse pollution pathways (i.e. control entry to water environment)</t>
  </si>
  <si>
    <t>Riparian management</t>
  </si>
  <si>
    <t>Field &amp; Crop - Livestock</t>
  </si>
  <si>
    <t>To control or manage point source inputs</t>
  </si>
  <si>
    <t>Reduce point source pathways (i.e. control entry to water environment)</t>
  </si>
  <si>
    <t>Sewerage system re-design and rebuild </t>
  </si>
  <si>
    <t>Reduce point source pollution at source</t>
  </si>
  <si>
    <t>EA, WLT, NFU , TW, UCL,KCL, RU,</t>
  </si>
  <si>
    <t>Contribute to improvement to 1+ element.</t>
  </si>
  <si>
    <t>180K</t>
  </si>
  <si>
    <t>1000k</t>
  </si>
  <si>
    <t>LA / WFD</t>
  </si>
  <si>
    <t>Current partnership established with LA. Feasibility stage complete.</t>
  </si>
  <si>
    <t>Take The Vyne stillwater off-line to restore river gradient and morphology upstream.</t>
  </si>
  <si>
    <t>SU6363456910</t>
  </si>
  <si>
    <t>4km</t>
  </si>
  <si>
    <t>Install LWD, manage canopy and introduce gravel between Mwy and Turners Green</t>
  </si>
  <si>
    <t>SU8078156569</t>
  </si>
  <si>
    <t>National Trust</t>
  </si>
  <si>
    <t>Might not be feasible due to heritage issues</t>
  </si>
  <si>
    <t>Thames Water</t>
  </si>
  <si>
    <t>QC</t>
  </si>
  <si>
    <t>SU8558855587</t>
  </si>
  <si>
    <t>Fish pass or bypass channel on Longbridge Mill sluice/weir</t>
  </si>
  <si>
    <t xml:space="preserve">Estate/landowner, brewery </t>
  </si>
  <si>
    <t>Estate/landowner, brewery</t>
  </si>
  <si>
    <t>£100k</t>
  </si>
  <si>
    <t>150k</t>
  </si>
  <si>
    <t>Fish, WQ</t>
  </si>
  <si>
    <t>improves outside of this waterbody (Loddon (7km) and Lyde (4km). This is a working mill; it would require significant negotiations to get Landowner agreement to remove the impounding structure (however, this would be the preferred option for the site).</t>
  </si>
  <si>
    <t>5km</t>
  </si>
  <si>
    <t>200k</t>
  </si>
  <si>
    <t>Hydrometry</t>
  </si>
  <si>
    <t>Uncertain about the cost of replacement gauging equipments (of non-impounding nature). Baffle solutions would be lower cost but not prefferable</t>
  </si>
  <si>
    <t xml:space="preserve">Enable fish passage at the Swallowfield gauging stations and consider replacing with non-impounding gauging equipment. </t>
  </si>
  <si>
    <t>Take the broadwater off-line</t>
  </si>
  <si>
    <t>SU7047961821</t>
  </si>
  <si>
    <t>Estate / Landowner</t>
  </si>
  <si>
    <t>500k</t>
  </si>
  <si>
    <t>SU7086464119</t>
  </si>
  <si>
    <t>Improvements to bypass channel at Sheepbridge and enhance habitat</t>
  </si>
  <si>
    <t>80k</t>
  </si>
  <si>
    <t>Landowner, Swallowfield fishing club, Hydrometry</t>
  </si>
  <si>
    <t>Hydrometry, Landowner</t>
  </si>
  <si>
    <t>Landowner</t>
  </si>
  <si>
    <t>Improve habitats and connectivity at the Priory Mill complex, removal/lowering or installation of fish pass as required and habitat enhancement</t>
  </si>
  <si>
    <t>Remove structure / install fish pass or bypass channel at Riverside walk, Wokingham and enhance river morphology</t>
  </si>
  <si>
    <t>SU7983769265</t>
  </si>
  <si>
    <t>fish</t>
  </si>
  <si>
    <t>Country Park / LA</t>
  </si>
  <si>
    <t>1 Year</t>
  </si>
  <si>
    <t>Farnham AC</t>
  </si>
  <si>
    <t>Developer / LA / Landowner</t>
  </si>
  <si>
    <t>WFD, Private</t>
  </si>
  <si>
    <t>Linked to large housing development and land decontamination adjacent to site</t>
  </si>
  <si>
    <t>1 million</t>
  </si>
  <si>
    <t>To improve modified habitat</t>
  </si>
  <si>
    <t>Improvement to condition of channel/bed and/or banks/shoreline</t>
  </si>
  <si>
    <t>Increase in-channel morphological diversity</t>
  </si>
  <si>
    <t>SU6465452362</t>
  </si>
  <si>
    <t>WTT B&amp;DBC</t>
  </si>
  <si>
    <t>2 year</t>
  </si>
  <si>
    <t>Remove/lower barrier or install fish pass as required, and habitat enhancement.</t>
  </si>
  <si>
    <t>Upper Loddon</t>
  </si>
  <si>
    <r>
      <t>Reduce abstraction impact by 3 Ml/d</t>
    </r>
    <r>
      <rPr>
        <sz val="11"/>
        <color rgb="FFFF0000"/>
        <rFont val="Calibri"/>
        <family val="2"/>
        <scheme val="minor"/>
      </rPr>
      <t xml:space="preserve"> if further investigation indicates need</t>
    </r>
  </si>
  <si>
    <t>Investigation ID</t>
  </si>
  <si>
    <t>RFF ID</t>
  </si>
  <si>
    <t>Action ID</t>
  </si>
  <si>
    <t>Prioritisation</t>
  </si>
  <si>
    <t>Measure level 1</t>
  </si>
  <si>
    <t>Measure level 2</t>
  </si>
  <si>
    <t>Measure level 3</t>
  </si>
  <si>
    <t>EA Owner (Team)</t>
  </si>
  <si>
    <t>Expected effect</t>
  </si>
  <si>
    <t>Confidence</t>
  </si>
  <si>
    <t>Cost</t>
  </si>
  <si>
    <t>Extent (length)</t>
  </si>
  <si>
    <t>Extent (area)</t>
  </si>
  <si>
    <t>Lead organisation</t>
  </si>
  <si>
    <t>Partner organisations</t>
  </si>
  <si>
    <t>Indicative NGR</t>
  </si>
  <si>
    <t>Deliverability</t>
  </si>
  <si>
    <t>Years to implement</t>
  </si>
  <si>
    <t>Years from action implementation</t>
  </si>
  <si>
    <t>Operational</t>
  </si>
  <si>
    <t>Project Ref</t>
  </si>
  <si>
    <t>Link to funding</t>
  </si>
  <si>
    <t>Mitigation measures</t>
  </si>
  <si>
    <t>Comment</t>
  </si>
  <si>
    <t>FTE Planned</t>
  </si>
  <si>
    <t>FTE Actual</t>
  </si>
  <si>
    <t>Planned Start date</t>
  </si>
  <si>
    <t>Planned end date</t>
  </si>
  <si>
    <t>Actual start date</t>
  </si>
  <si>
    <t>Actual end date</t>
  </si>
  <si>
    <t>Measure ID</t>
  </si>
  <si>
    <t>Actions written by</t>
  </si>
  <si>
    <t>NGR upstream</t>
  </si>
  <si>
    <t>easting upstream</t>
  </si>
  <si>
    <t>northing upstream</t>
  </si>
  <si>
    <t>NGR downstram</t>
  </si>
  <si>
    <t>Easting downstream</t>
  </si>
  <si>
    <t>Northing downstream</t>
  </si>
  <si>
    <t>Easting centre point</t>
  </si>
  <si>
    <t>Northing centre point</t>
  </si>
  <si>
    <t>Action Funded/unfunded</t>
  </si>
  <si>
    <t>MitMeasure</t>
  </si>
  <si>
    <t>Catchment wide solution</t>
  </si>
  <si>
    <t>Climate change</t>
  </si>
  <si>
    <t>Date created</t>
  </si>
  <si>
    <t>Last modified</t>
  </si>
  <si>
    <t xml:space="preserve">Modified by </t>
  </si>
  <si>
    <t>Element</t>
  </si>
  <si>
    <t>links to RFF ID2</t>
  </si>
  <si>
    <t>Links to RFF ID3</t>
  </si>
  <si>
    <t>Links to RFF ID4</t>
  </si>
  <si>
    <t>Links to RFF ID5</t>
  </si>
  <si>
    <t>Links to RFF ID6</t>
  </si>
  <si>
    <t>Links to RFF ID7</t>
  </si>
  <si>
    <t>Links to RFF ID8</t>
  </si>
  <si>
    <t>WBLMA action ID</t>
  </si>
  <si>
    <t>Spreadsheet no</t>
  </si>
  <si>
    <t>WBLMA fail</t>
  </si>
  <si>
    <t>TENTWISTLE</t>
  </si>
  <si>
    <t>EA</t>
  </si>
  <si>
    <t>TH2009-15547</t>
  </si>
  <si>
    <t>GB106039017080_RFF003</t>
  </si>
  <si>
    <t>TH2009-15548</t>
  </si>
  <si>
    <t>TH2009-15549</t>
  </si>
  <si>
    <t>TH2009-15550</t>
  </si>
  <si>
    <t>TH2009-15551</t>
  </si>
  <si>
    <t>TH2009-15552</t>
  </si>
  <si>
    <t>GB106039017080_RFF008</t>
  </si>
  <si>
    <t>Groundwater</t>
  </si>
  <si>
    <t>TH2009-15553</t>
  </si>
  <si>
    <t>TH2009-15554</t>
  </si>
  <si>
    <t>TH2009-15555</t>
  </si>
  <si>
    <t>GB106039017080_RFF001</t>
  </si>
  <si>
    <t>GB106039017090_RFF006</t>
  </si>
  <si>
    <t>SE2012-00853</t>
  </si>
  <si>
    <t>SE2011-00607</t>
  </si>
  <si>
    <t>GB106039017090_RFF007</t>
  </si>
  <si>
    <t>GB106039017090_RFF003</t>
  </si>
  <si>
    <t>SE2011-00611</t>
  </si>
  <si>
    <t>GB106039017110_RFF003</t>
  </si>
  <si>
    <t>GB106039017110_RFF002</t>
  </si>
  <si>
    <t>SE2011JR-131</t>
  </si>
  <si>
    <t>GB106039017130_RFF003</t>
  </si>
  <si>
    <t>GB106039017130_RFF001</t>
  </si>
  <si>
    <t>GB106039017130_RFF002</t>
  </si>
  <si>
    <t>SE2011-00620</t>
  </si>
  <si>
    <t>GB106039017160_RFF001</t>
  </si>
  <si>
    <t>SE2011-00623</t>
  </si>
  <si>
    <t>GB106039017180_RFF012</t>
  </si>
  <si>
    <t>GB106039017180_RFF013</t>
  </si>
  <si>
    <t>GB106039017180_RFF009</t>
  </si>
  <si>
    <t>GB106039017180_RFF001</t>
  </si>
  <si>
    <t>SE2011JR-107</t>
  </si>
  <si>
    <t>GB106039017180_RFF014</t>
  </si>
  <si>
    <t>GB106039017180_RFF003</t>
  </si>
  <si>
    <t>SE2011-00626</t>
  </si>
  <si>
    <t>GB106039017240_RFF002</t>
  </si>
  <si>
    <t>SE2011-00627</t>
  </si>
  <si>
    <t>GB106039017240_RFF003</t>
  </si>
  <si>
    <t>GB106039017240_RFF004</t>
  </si>
  <si>
    <t>TH2009-15584</t>
  </si>
  <si>
    <t>GB106039017320_RFF002</t>
  </si>
  <si>
    <t>SE2011-00632</t>
  </si>
  <si>
    <t>SE2011-00634</t>
  </si>
  <si>
    <t>GB106039017330_RFF010</t>
  </si>
  <si>
    <t>GB106039017330_RFF002</t>
  </si>
  <si>
    <t>GB106039017330_RFF003</t>
  </si>
  <si>
    <t>GB106039017330_RFF005</t>
  </si>
  <si>
    <t>SE2011-00700</t>
  </si>
  <si>
    <t>SE2011-00699</t>
  </si>
  <si>
    <t>GB106039023160_RFF001</t>
  </si>
  <si>
    <t>SE2011-00703</t>
  </si>
  <si>
    <t>GB106039023190_RFF003</t>
  </si>
  <si>
    <t>GB106039023190_RFF004</t>
  </si>
  <si>
    <t>SE2011-00629</t>
  </si>
  <si>
    <t>GB106039017290_RFF001</t>
  </si>
  <si>
    <t>SE2011-00614</t>
  </si>
  <si>
    <t>GB106039017120_RFF002</t>
  </si>
  <si>
    <t>10001-25000</t>
  </si>
  <si>
    <t>10001-25001</t>
  </si>
  <si>
    <t>&lt;10000</t>
  </si>
  <si>
    <t>Point</t>
  </si>
  <si>
    <t>Temp NGR</t>
  </si>
  <si>
    <t>SU7362955129</t>
  </si>
  <si>
    <t>SU6775758417</t>
  </si>
  <si>
    <t>SU6380657192</t>
  </si>
  <si>
    <t>SU6616053090</t>
  </si>
  <si>
    <t>SU6689253812</t>
  </si>
  <si>
    <t>SU6649853302</t>
  </si>
  <si>
    <t>SU6689254019</t>
  </si>
  <si>
    <t>SU6692653885</t>
  </si>
  <si>
    <t>SU6765354632</t>
  </si>
  <si>
    <t>SU6691053900</t>
  </si>
  <si>
    <t>SU6495352413</t>
  </si>
  <si>
    <t>WBID full</t>
  </si>
</sst>
</file>

<file path=xl/styles.xml><?xml version="1.0" encoding="utf-8"?>
<styleSheet xmlns="http://schemas.openxmlformats.org/spreadsheetml/2006/main">
  <numFmts count="2">
    <numFmt numFmtId="6" formatCode="&quot;£&quot;#,##0;[Red]\-&quot;£&quot;#,##0"/>
    <numFmt numFmtId="164" formatCode="######"/>
  </numFmts>
  <fonts count="26">
    <font>
      <sz val="12"/>
      <color theme="1"/>
      <name val="Arial"/>
      <family val="2"/>
    </font>
    <font>
      <b/>
      <sz val="12"/>
      <color theme="1"/>
      <name val="Arial"/>
      <family val="2"/>
    </font>
    <font>
      <sz val="10"/>
      <color indexed="8"/>
      <name val="Arial"/>
      <family val="2"/>
    </font>
    <font>
      <sz val="10"/>
      <color indexed="8"/>
      <name val="Arial"/>
      <family val="2"/>
    </font>
    <font>
      <sz val="12"/>
      <name val="Arial"/>
      <family val="2"/>
    </font>
    <font>
      <b/>
      <i/>
      <sz val="11"/>
      <name val="Calibri"/>
      <family val="2"/>
      <scheme val="minor"/>
    </font>
    <font>
      <b/>
      <sz val="11"/>
      <name val="Calibri"/>
      <family val="2"/>
      <scheme val="minor"/>
    </font>
    <font>
      <sz val="11"/>
      <name val="Calibri"/>
      <family val="2"/>
      <scheme val="minor"/>
    </font>
    <font>
      <sz val="10"/>
      <name val="Arial"/>
      <family val="2"/>
    </font>
    <font>
      <b/>
      <i/>
      <u/>
      <sz val="11"/>
      <name val="Calibri"/>
      <family val="2"/>
      <scheme val="minor"/>
    </font>
    <font>
      <sz val="11"/>
      <color theme="3"/>
      <name val="Calibri"/>
      <family val="2"/>
      <scheme val="minor"/>
    </font>
    <font>
      <sz val="11"/>
      <color rgb="FFFF0000"/>
      <name val="Calibri"/>
      <family val="2"/>
      <scheme val="minor"/>
    </font>
    <font>
      <b/>
      <sz val="11"/>
      <color rgb="FFFF0000"/>
      <name val="Calibri"/>
      <family val="2"/>
      <scheme val="minor"/>
    </font>
    <font>
      <sz val="9"/>
      <color indexed="81"/>
      <name val="Tahoma"/>
      <family val="2"/>
    </font>
    <font>
      <b/>
      <sz val="9"/>
      <color indexed="81"/>
      <name val="Tahoma"/>
      <family val="2"/>
    </font>
    <font>
      <b/>
      <sz val="10"/>
      <name val="Calibri"/>
      <family val="2"/>
      <scheme val="minor"/>
    </font>
    <font>
      <sz val="10"/>
      <name val="Calibri"/>
      <family val="2"/>
      <scheme val="minor"/>
    </font>
    <font>
      <sz val="12"/>
      <color theme="1"/>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sz val="12"/>
      <color rgb="FFFF0000"/>
      <name val="Arial"/>
      <family val="2"/>
    </font>
    <font>
      <sz val="12"/>
      <color theme="0"/>
      <name val="Arial"/>
      <family val="2"/>
    </font>
    <font>
      <b/>
      <sz val="12"/>
      <color rgb="FF006100"/>
      <name val="Arial"/>
      <family val="2"/>
    </font>
    <font>
      <sz val="12"/>
      <color theme="9" tint="-0.249977111117893"/>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5"/>
      </patternFill>
    </fill>
    <fill>
      <patternFill patternType="solid">
        <fgColor theme="7"/>
      </patternFill>
    </fill>
    <fill>
      <patternFill patternType="solid">
        <fgColor rgb="FFFFFF00"/>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11">
    <xf numFmtId="0" fontId="0" fillId="0" borderId="0"/>
    <xf numFmtId="0" fontId="2" fillId="0" borderId="0"/>
    <xf numFmtId="0" fontId="3" fillId="0" borderId="0"/>
    <xf numFmtId="0" fontId="18" fillId="5" borderId="0" applyNumberFormat="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8" applyNumberFormat="0" applyAlignment="0" applyProtection="0"/>
    <xf numFmtId="0" fontId="22" fillId="0" borderId="0" applyNumberFormat="0" applyFill="0" applyBorder="0" applyAlignment="0" applyProtection="0"/>
    <xf numFmtId="0" fontId="17" fillId="9" borderId="9" applyNumberFormat="0" applyFont="0" applyAlignment="0" applyProtection="0"/>
    <xf numFmtId="0" fontId="23" fillId="10" borderId="0" applyNumberFormat="0" applyBorder="0" applyAlignment="0" applyProtection="0"/>
    <xf numFmtId="0" fontId="23" fillId="11" borderId="0" applyNumberFormat="0" applyBorder="0" applyAlignment="0" applyProtection="0"/>
  </cellStyleXfs>
  <cellXfs count="142">
    <xf numFmtId="0" fontId="0" fillId="0" borderId="0" xfId="0"/>
    <xf numFmtId="0" fontId="0" fillId="0" borderId="0" xfId="0"/>
    <xf numFmtId="0" fontId="5" fillId="2"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3" borderId="2"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2"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3" borderId="1" xfId="1" applyFont="1" applyFill="1" applyBorder="1" applyAlignment="1">
      <alignment horizontal="left" vertical="top" wrapText="1"/>
    </xf>
    <xf numFmtId="0" fontId="6" fillId="3" borderId="1" xfId="0"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4"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0" borderId="4" xfId="0" applyFont="1" applyBorder="1" applyAlignment="1">
      <alignment horizontal="left" vertical="top" wrapText="1"/>
    </xf>
    <xf numFmtId="0" fontId="7" fillId="3" borderId="4" xfId="1" applyFont="1" applyFill="1" applyBorder="1" applyAlignment="1">
      <alignment horizontal="left" vertical="top" wrapText="1"/>
    </xf>
    <xf numFmtId="0" fontId="7" fillId="0" borderId="1" xfId="1" applyFont="1" applyFill="1" applyBorder="1" applyAlignment="1">
      <alignment horizontal="left" vertical="top" wrapText="1"/>
    </xf>
    <xf numFmtId="164" fontId="7" fillId="0" borderId="1" xfId="1" applyNumberFormat="1" applyFont="1" applyFill="1" applyBorder="1" applyAlignment="1">
      <alignment horizontal="left" vertical="top" wrapText="1"/>
    </xf>
    <xf numFmtId="0" fontId="7" fillId="0" borderId="1" xfId="1" applyNumberFormat="1" applyFont="1" applyFill="1" applyBorder="1" applyAlignment="1">
      <alignment horizontal="left" vertical="top" wrapText="1"/>
    </xf>
    <xf numFmtId="0" fontId="7" fillId="4" borderId="1" xfId="1" applyFont="1" applyFill="1" applyBorder="1" applyAlignment="1">
      <alignment horizontal="left" vertical="top" wrapText="1"/>
    </xf>
    <xf numFmtId="0" fontId="7" fillId="0" borderId="4" xfId="1" applyFont="1" applyFill="1" applyBorder="1" applyAlignment="1">
      <alignment horizontal="left" vertical="top" wrapText="1"/>
    </xf>
    <xf numFmtId="0" fontId="6" fillId="3" borderId="4" xfId="1" applyFont="1" applyFill="1" applyBorder="1" applyAlignment="1">
      <alignment horizontal="left" vertical="top" wrapText="1"/>
    </xf>
    <xf numFmtId="0" fontId="9" fillId="2"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8" fillId="0" borderId="1" xfId="0" applyFont="1" applyBorder="1"/>
    <xf numFmtId="0" fontId="7" fillId="3" borderId="1" xfId="1" applyNumberFormat="1" applyFont="1" applyFill="1" applyBorder="1" applyAlignment="1">
      <alignment horizontal="left" vertical="top" wrapText="1"/>
    </xf>
    <xf numFmtId="17" fontId="7" fillId="0" borderId="1" xfId="1" applyNumberFormat="1" applyFont="1" applyFill="1" applyBorder="1" applyAlignment="1">
      <alignment horizontal="left" vertical="top" wrapText="1"/>
    </xf>
    <xf numFmtId="0" fontId="6" fillId="3" borderId="4" xfId="0" applyFont="1" applyFill="1" applyBorder="1" applyAlignment="1">
      <alignment horizontal="left" vertical="top" wrapText="1"/>
    </xf>
    <xf numFmtId="0" fontId="6" fillId="0" borderId="4" xfId="0" applyFont="1" applyBorder="1" applyAlignment="1">
      <alignment horizontal="left" vertical="top" wrapText="1"/>
    </xf>
    <xf numFmtId="0" fontId="6" fillId="0" borderId="4" xfId="0" applyFont="1" applyFill="1" applyBorder="1" applyAlignment="1">
      <alignment horizontal="left" vertical="top" wrapText="1"/>
    </xf>
    <xf numFmtId="0" fontId="6" fillId="4"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0" borderId="7" xfId="0" applyFont="1" applyBorder="1" applyAlignment="1">
      <alignment horizontal="left" vertical="top" wrapText="1"/>
    </xf>
    <xf numFmtId="0" fontId="0" fillId="3" borderId="0" xfId="0" applyFill="1" applyAlignment="1">
      <alignment wrapText="1"/>
    </xf>
    <xf numFmtId="0" fontId="0" fillId="3" borderId="0" xfId="0" applyFill="1"/>
    <xf numFmtId="0" fontId="4" fillId="3" borderId="3" xfId="2" applyFont="1" applyFill="1" applyBorder="1" applyAlignment="1">
      <alignment horizontal="left" vertical="top" wrapText="1"/>
    </xf>
    <xf numFmtId="0" fontId="11" fillId="4"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6" fillId="0" borderId="2" xfId="0" applyFont="1" applyBorder="1" applyAlignment="1">
      <alignment horizontal="left" vertical="top" wrapText="1"/>
    </xf>
    <xf numFmtId="0" fontId="7" fillId="0" borderId="4" xfId="0" applyFont="1" applyFill="1" applyBorder="1" applyAlignment="1">
      <alignment horizontal="left" vertical="top" wrapText="1"/>
    </xf>
    <xf numFmtId="6" fontId="7" fillId="3" borderId="2" xfId="0" applyNumberFormat="1" applyFont="1" applyFill="1" applyBorder="1" applyAlignment="1">
      <alignment horizontal="left" vertical="top" wrapText="1"/>
    </xf>
    <xf numFmtId="0" fontId="6" fillId="0" borderId="6" xfId="0" applyFont="1" applyBorder="1" applyAlignment="1">
      <alignment horizontal="left" vertical="top" wrapText="1"/>
    </xf>
    <xf numFmtId="0" fontId="7" fillId="3" borderId="6"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2" xfId="1" applyFont="1" applyFill="1" applyBorder="1" applyAlignment="1">
      <alignment horizontal="left" vertical="top" wrapText="1"/>
    </xf>
    <xf numFmtId="0" fontId="7" fillId="4" borderId="2" xfId="1" applyFont="1" applyFill="1" applyBorder="1" applyAlignment="1">
      <alignment horizontal="left" vertical="top" wrapText="1"/>
    </xf>
    <xf numFmtId="0" fontId="7" fillId="3" borderId="2" xfId="1" applyNumberFormat="1" applyFont="1" applyFill="1" applyBorder="1" applyAlignment="1">
      <alignment horizontal="left" vertical="top" wrapText="1"/>
    </xf>
    <xf numFmtId="17" fontId="7" fillId="0" borderId="2" xfId="1" applyNumberFormat="1" applyFont="1" applyFill="1" applyBorder="1" applyAlignment="1">
      <alignment horizontal="left" vertical="top" wrapText="1"/>
    </xf>
    <xf numFmtId="164" fontId="7" fillId="0" borderId="2" xfId="1" applyNumberFormat="1" applyFont="1" applyFill="1" applyBorder="1" applyAlignment="1">
      <alignment horizontal="left" vertical="top" wrapText="1"/>
    </xf>
    <xf numFmtId="0" fontId="7" fillId="0" borderId="2" xfId="1" applyNumberFormat="1" applyFont="1" applyFill="1" applyBorder="1" applyAlignment="1">
      <alignment horizontal="left" vertical="top" wrapText="1"/>
    </xf>
    <xf numFmtId="0" fontId="15"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3" borderId="1" xfId="1" applyFont="1" applyFill="1" applyBorder="1" applyAlignment="1">
      <alignment horizontal="left" vertical="top" wrapText="1"/>
    </xf>
    <xf numFmtId="0" fontId="16" fillId="0" borderId="1" xfId="0" applyFont="1" applyBorder="1" applyAlignment="1">
      <alignment horizontal="left" vertical="top" wrapText="1"/>
    </xf>
    <xf numFmtId="0" fontId="16" fillId="0" borderId="1" xfId="1" applyFont="1" applyFill="1" applyBorder="1" applyAlignment="1">
      <alignment horizontal="left" vertical="top" wrapText="1"/>
    </xf>
    <xf numFmtId="0" fontId="7" fillId="0" borderId="5" xfId="0" applyFont="1" applyBorder="1" applyAlignment="1">
      <alignment horizontal="left" vertical="top" wrapText="1"/>
    </xf>
    <xf numFmtId="0" fontId="7" fillId="3" borderId="5"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4" borderId="5" xfId="0" applyFont="1" applyFill="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24" fillId="5" borderId="0" xfId="3" applyFont="1"/>
    <xf numFmtId="14" fontId="24" fillId="5" borderId="0" xfId="3" applyNumberFormat="1" applyFont="1"/>
    <xf numFmtId="14" fontId="0" fillId="0" borderId="0" xfId="0" applyNumberFormat="1"/>
    <xf numFmtId="0" fontId="19" fillId="6" borderId="0" xfId="4"/>
    <xf numFmtId="0" fontId="23" fillId="11" borderId="0" xfId="10"/>
    <xf numFmtId="0" fontId="20" fillId="7" borderId="0" xfId="5"/>
    <xf numFmtId="0" fontId="18" fillId="5" borderId="0" xfId="3"/>
    <xf numFmtId="0" fontId="21" fillId="8" borderId="8" xfId="6"/>
    <xf numFmtId="14" fontId="21" fillId="8" borderId="8" xfId="6" applyNumberFormat="1"/>
    <xf numFmtId="14" fontId="19" fillId="6" borderId="0" xfId="4" applyNumberFormat="1"/>
    <xf numFmtId="0" fontId="22" fillId="0" borderId="0" xfId="7"/>
    <xf numFmtId="0" fontId="22" fillId="11" borderId="0" xfId="7" applyFill="1"/>
    <xf numFmtId="14" fontId="22" fillId="0" borderId="0" xfId="7" applyNumberFormat="1"/>
    <xf numFmtId="0" fontId="0" fillId="9" borderId="9" xfId="8" applyFont="1"/>
    <xf numFmtId="14" fontId="20" fillId="7" borderId="0" xfId="5" applyNumberFormat="1"/>
    <xf numFmtId="14" fontId="18" fillId="5" borderId="0" xfId="3" applyNumberFormat="1"/>
    <xf numFmtId="0" fontId="23" fillId="10" borderId="0" xfId="9"/>
    <xf numFmtId="0" fontId="0" fillId="9" borderId="0" xfId="8" applyFont="1" applyBorder="1"/>
    <xf numFmtId="0" fontId="0" fillId="9" borderId="8" xfId="8" applyFont="1" applyBorder="1"/>
    <xf numFmtId="0" fontId="21" fillId="8" borderId="0" xfId="6" applyBorder="1"/>
    <xf numFmtId="0" fontId="19" fillId="6" borderId="8" xfId="4" applyBorder="1"/>
    <xf numFmtId="0" fontId="23" fillId="9" borderId="0" xfId="8" applyFont="1" applyBorder="1"/>
    <xf numFmtId="0" fontId="23" fillId="9" borderId="8" xfId="8" applyFont="1" applyBorder="1"/>
    <xf numFmtId="0" fontId="25" fillId="9" borderId="0" xfId="8" applyFont="1" applyBorder="1"/>
    <xf numFmtId="0" fontId="25" fillId="9" borderId="8" xfId="8" applyFont="1" applyBorder="1"/>
    <xf numFmtId="14" fontId="0" fillId="9" borderId="0" xfId="8" applyNumberFormat="1" applyFont="1" applyBorder="1"/>
    <xf numFmtId="14" fontId="0" fillId="9" borderId="8" xfId="8" applyNumberFormat="1" applyFont="1" applyBorder="1"/>
    <xf numFmtId="14" fontId="21" fillId="8" borderId="0" xfId="6" applyNumberFormat="1" applyBorder="1"/>
    <xf numFmtId="14" fontId="19" fillId="6" borderId="8" xfId="4" applyNumberFormat="1" applyBorder="1"/>
    <xf numFmtId="0" fontId="0" fillId="0" borderId="8" xfId="0" applyBorder="1"/>
    <xf numFmtId="0" fontId="23" fillId="11" borderId="8" xfId="10" applyBorder="1"/>
    <xf numFmtId="14" fontId="0" fillId="0" borderId="8" xfId="0" applyNumberFormat="1" applyBorder="1"/>
    <xf numFmtId="0" fontId="7" fillId="0" borderId="6" xfId="0" applyFont="1" applyBorder="1" applyAlignment="1">
      <alignment horizontal="left" vertical="top" wrapText="1"/>
    </xf>
    <xf numFmtId="0" fontId="7" fillId="3" borderId="3" xfId="1" applyFont="1" applyFill="1" applyBorder="1" applyAlignment="1">
      <alignment horizontal="left" vertical="top" wrapText="1"/>
    </xf>
    <xf numFmtId="0" fontId="4" fillId="3" borderId="1" xfId="2"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1" applyNumberFormat="1" applyFont="1" applyFill="1" applyBorder="1" applyAlignment="1">
      <alignment horizontal="left" vertical="top" wrapText="1"/>
    </xf>
    <xf numFmtId="0" fontId="6" fillId="3" borderId="1" xfId="1" applyFont="1" applyFill="1" applyBorder="1" applyAlignment="1">
      <alignment horizontal="left" vertical="top" wrapText="1"/>
    </xf>
    <xf numFmtId="0" fontId="7" fillId="4" borderId="4" xfId="1" applyFont="1" applyFill="1" applyBorder="1" applyAlignment="1">
      <alignment horizontal="left" vertical="top" wrapText="1"/>
    </xf>
    <xf numFmtId="6" fontId="7" fillId="3" borderId="1" xfId="0" applyNumberFormat="1" applyFont="1" applyFill="1" applyBorder="1" applyAlignment="1">
      <alignment horizontal="left" vertical="top" wrapText="1"/>
    </xf>
    <xf numFmtId="0" fontId="0" fillId="3" borderId="1" xfId="0" applyFill="1" applyBorder="1" applyAlignment="1">
      <alignment wrapText="1"/>
    </xf>
    <xf numFmtId="0" fontId="7" fillId="3" borderId="0" xfId="0" applyFont="1" applyFill="1" applyAlignment="1">
      <alignment horizontal="left" vertical="top" wrapText="1"/>
    </xf>
    <xf numFmtId="0" fontId="7" fillId="3" borderId="0" xfId="0" applyFont="1" applyFill="1" applyBorder="1" applyAlignment="1">
      <alignment horizontal="left" vertical="top" wrapText="1"/>
    </xf>
    <xf numFmtId="0" fontId="0" fillId="3" borderId="1" xfId="0" applyFill="1" applyBorder="1"/>
    <xf numFmtId="17" fontId="7" fillId="0" borderId="4" xfId="1" applyNumberFormat="1" applyFont="1" applyFill="1" applyBorder="1" applyAlignment="1">
      <alignment horizontal="left" vertical="top" wrapText="1"/>
    </xf>
    <xf numFmtId="0" fontId="19" fillId="6" borderId="9" xfId="4" applyBorder="1"/>
    <xf numFmtId="0" fontId="18" fillId="5" borderId="8" xfId="3" applyBorder="1"/>
    <xf numFmtId="0" fontId="20" fillId="7" borderId="8" xfId="5" applyBorder="1"/>
    <xf numFmtId="0" fontId="0" fillId="0" borderId="0" xfId="0" applyBorder="1"/>
    <xf numFmtId="0" fontId="21" fillId="8" borderId="9" xfId="6" applyBorder="1"/>
    <xf numFmtId="0" fontId="22" fillId="0" borderId="9" xfId="7" applyBorder="1"/>
    <xf numFmtId="0" fontId="19" fillId="6" borderId="0" xfId="4" applyBorder="1"/>
    <xf numFmtId="0" fontId="20" fillId="7" borderId="0" xfId="5" applyBorder="1"/>
    <xf numFmtId="0" fontId="18" fillId="5" borderId="0" xfId="3" applyBorder="1"/>
    <xf numFmtId="0" fontId="23" fillId="11" borderId="0" xfId="10" applyBorder="1"/>
    <xf numFmtId="0" fontId="22" fillId="11" borderId="9" xfId="7" applyFill="1" applyBorder="1"/>
    <xf numFmtId="14" fontId="19" fillId="6" borderId="9" xfId="4" applyNumberFormat="1" applyBorder="1"/>
    <xf numFmtId="14" fontId="18" fillId="5" borderId="8" xfId="3" applyNumberFormat="1" applyBorder="1"/>
    <xf numFmtId="14" fontId="20" fillId="7" borderId="8" xfId="5" applyNumberFormat="1" applyBorder="1"/>
    <xf numFmtId="14" fontId="0" fillId="0" borderId="0" xfId="0" applyNumberFormat="1" applyBorder="1"/>
    <xf numFmtId="14" fontId="21" fillId="8" borderId="9" xfId="6" applyNumberFormat="1" applyBorder="1"/>
    <xf numFmtId="14" fontId="22" fillId="0" borderId="9" xfId="7" applyNumberFormat="1" applyBorder="1"/>
    <xf numFmtId="14" fontId="19" fillId="6" borderId="0" xfId="4" applyNumberFormat="1" applyBorder="1"/>
    <xf numFmtId="14" fontId="20" fillId="7" borderId="0" xfId="5" applyNumberFormat="1" applyBorder="1"/>
    <xf numFmtId="14" fontId="18" fillId="5" borderId="0" xfId="3" applyNumberFormat="1" applyBorder="1"/>
    <xf numFmtId="0" fontId="5" fillId="12" borderId="1" xfId="0" applyFont="1" applyFill="1" applyBorder="1" applyAlignment="1">
      <alignment horizontal="left" vertical="top" wrapText="1"/>
    </xf>
    <xf numFmtId="0" fontId="9" fillId="12" borderId="1" xfId="0" applyFont="1" applyFill="1" applyBorder="1" applyAlignment="1">
      <alignment horizontal="left" vertical="top" wrapText="1"/>
    </xf>
  </cellXfs>
  <cellStyles count="11">
    <cellStyle name="Accent2" xfId="9" builtinId="33"/>
    <cellStyle name="Accent4" xfId="10" builtinId="41"/>
    <cellStyle name="Bad" xfId="4" builtinId="27"/>
    <cellStyle name="Good" xfId="3" builtinId="26"/>
    <cellStyle name="Input" xfId="6" builtinId="20"/>
    <cellStyle name="Neutral" xfId="5" builtinId="28"/>
    <cellStyle name="Normal" xfId="0" builtinId="0"/>
    <cellStyle name="Normal_Sheet1" xfId="1"/>
    <cellStyle name="Normal_Sheet1 2" xfId="2"/>
    <cellStyle name="Note" xfId="8" builtinId="10"/>
    <cellStyle name="Warning Text" xfId="7" builtin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AE22"/>
  <sheetViews>
    <sheetView zoomScale="70" zoomScaleNormal="70" workbookViewId="0">
      <selection activeCell="G21" sqref="G21"/>
    </sheetView>
  </sheetViews>
  <sheetFormatPr defaultRowHeight="15"/>
  <cols>
    <col min="1" max="1" width="8.88671875" style="7"/>
    <col min="2" max="2" width="5.5546875" style="4" bestFit="1" customWidth="1"/>
    <col min="3" max="3" width="17.88671875" style="5" customWidth="1"/>
    <col min="4" max="4" width="6.88671875" style="5" bestFit="1" customWidth="1"/>
    <col min="5" max="5" width="17" style="4" customWidth="1"/>
    <col min="6" max="6" width="18.5546875" style="4" customWidth="1"/>
    <col min="7" max="7" width="20.77734375" style="4" bestFit="1" customWidth="1"/>
    <col min="8" max="8" width="17.77734375" style="6" customWidth="1"/>
    <col min="9" max="9" width="17.33203125" style="4" customWidth="1"/>
    <col min="10" max="10" width="35.5546875" style="4" customWidth="1"/>
    <col min="11" max="13" width="17.77734375" style="4" customWidth="1"/>
    <col min="14" max="14" width="23.6640625" style="7" bestFit="1" customWidth="1"/>
    <col min="15" max="15" width="17.77734375" style="7" customWidth="1"/>
    <col min="16" max="17" width="17.77734375" style="6" customWidth="1"/>
    <col min="18" max="18" width="17.88671875" style="4" customWidth="1"/>
    <col min="19" max="19" width="17.77734375" style="4" customWidth="1"/>
    <col min="20" max="20" width="18.21875" style="7" customWidth="1"/>
    <col min="21" max="21" width="17.77734375" style="4" customWidth="1"/>
    <col min="22" max="22" width="8.88671875" style="6"/>
    <col min="23" max="25" width="17.77734375" style="7" customWidth="1"/>
    <col min="26" max="26" width="17.88671875" style="6" customWidth="1"/>
    <col min="27" max="27" width="17.77734375" style="7" customWidth="1"/>
    <col min="28" max="28" width="17.88671875" style="7" customWidth="1"/>
    <col min="29" max="29" width="17.77734375" style="4" customWidth="1"/>
    <col min="30" max="30" width="17.6640625" style="6" customWidth="1"/>
    <col min="31" max="31" width="35.5546875" style="6" customWidth="1"/>
    <col min="32" max="16384" width="8.88671875" style="7"/>
  </cols>
  <sheetData>
    <row r="1" spans="1:31" s="2" customFormat="1">
      <c r="B1" s="2" t="s">
        <v>0</v>
      </c>
      <c r="C1" s="3"/>
      <c r="D1" s="3"/>
      <c r="H1" s="2" t="s">
        <v>3</v>
      </c>
      <c r="I1" s="25"/>
      <c r="P1" s="2" t="s">
        <v>9</v>
      </c>
      <c r="R1" s="32"/>
      <c r="S1" s="32"/>
      <c r="Z1" s="2" t="s">
        <v>20</v>
      </c>
    </row>
    <row r="2" spans="1:31" s="26" customFormat="1" ht="45">
      <c r="A2" s="26">
        <v>1</v>
      </c>
      <c r="B2" s="13" t="s">
        <v>1</v>
      </c>
      <c r="C2" s="27" t="s">
        <v>32</v>
      </c>
      <c r="D2" s="27" t="s">
        <v>33</v>
      </c>
      <c r="E2" s="13" t="s">
        <v>2</v>
      </c>
      <c r="F2" s="13" t="s">
        <v>43</v>
      </c>
      <c r="G2" s="13" t="s">
        <v>45</v>
      </c>
      <c r="H2" s="28" t="s">
        <v>4</v>
      </c>
      <c r="I2" s="13" t="s">
        <v>5</v>
      </c>
      <c r="J2" s="13" t="s">
        <v>6</v>
      </c>
      <c r="K2" s="13" t="s">
        <v>47</v>
      </c>
      <c r="L2" s="13" t="s">
        <v>48</v>
      </c>
      <c r="M2" s="13" t="s">
        <v>49</v>
      </c>
      <c r="N2" s="26" t="s">
        <v>7</v>
      </c>
      <c r="O2" s="26" t="s">
        <v>8</v>
      </c>
      <c r="P2" s="28" t="s">
        <v>10</v>
      </c>
      <c r="Q2" s="28" t="s">
        <v>11</v>
      </c>
      <c r="R2" s="13" t="s">
        <v>12</v>
      </c>
      <c r="S2" s="13" t="s">
        <v>13</v>
      </c>
      <c r="T2" s="26" t="s">
        <v>14</v>
      </c>
      <c r="U2" s="13" t="s">
        <v>15</v>
      </c>
      <c r="V2" s="28" t="s">
        <v>16</v>
      </c>
      <c r="W2" s="26" t="s">
        <v>17</v>
      </c>
      <c r="X2" s="26" t="s">
        <v>19</v>
      </c>
      <c r="Y2" s="26" t="s">
        <v>18</v>
      </c>
      <c r="Z2" s="28" t="s">
        <v>21</v>
      </c>
      <c r="AA2" s="26" t="s">
        <v>22</v>
      </c>
      <c r="AB2" s="26" t="s">
        <v>23</v>
      </c>
      <c r="AC2" s="13" t="s">
        <v>24</v>
      </c>
      <c r="AD2" s="28" t="s">
        <v>25</v>
      </c>
      <c r="AE2" s="28" t="s">
        <v>26</v>
      </c>
    </row>
    <row r="3" spans="1:31" ht="45">
      <c r="A3" s="7">
        <v>19</v>
      </c>
      <c r="B3" s="4">
        <v>17079</v>
      </c>
      <c r="C3" s="5" t="s">
        <v>86</v>
      </c>
      <c r="D3" s="5" t="s">
        <v>52</v>
      </c>
      <c r="E3" s="4" t="s">
        <v>65</v>
      </c>
      <c r="F3" s="4" t="s">
        <v>78</v>
      </c>
      <c r="G3" s="4" t="s">
        <v>90</v>
      </c>
      <c r="I3" s="4" t="s">
        <v>95</v>
      </c>
      <c r="J3" s="4" t="s">
        <v>322</v>
      </c>
      <c r="K3" s="4" t="s">
        <v>323</v>
      </c>
      <c r="L3" s="4" t="s">
        <v>324</v>
      </c>
      <c r="M3" s="4" t="s">
        <v>325</v>
      </c>
      <c r="R3" s="4" t="s">
        <v>326</v>
      </c>
      <c r="T3" s="7" t="s">
        <v>269</v>
      </c>
      <c r="U3" s="43" t="s">
        <v>30</v>
      </c>
      <c r="V3" s="6" t="s">
        <v>174</v>
      </c>
      <c r="AC3" s="4" t="s">
        <v>75</v>
      </c>
      <c r="AD3" s="6" t="s">
        <v>177</v>
      </c>
    </row>
    <row r="4" spans="1:31" ht="45">
      <c r="A4" s="7">
        <v>20</v>
      </c>
      <c r="B4" s="4">
        <v>17080</v>
      </c>
      <c r="C4" s="5" t="s">
        <v>86</v>
      </c>
      <c r="D4" s="5" t="s">
        <v>52</v>
      </c>
      <c r="E4" s="4" t="s">
        <v>65</v>
      </c>
      <c r="F4" s="4" t="s">
        <v>78</v>
      </c>
      <c r="G4" s="4" t="s">
        <v>90</v>
      </c>
      <c r="I4" s="4" t="s">
        <v>95</v>
      </c>
      <c r="J4" s="4" t="s">
        <v>327</v>
      </c>
      <c r="K4" s="4" t="s">
        <v>323</v>
      </c>
      <c r="L4" s="4" t="s">
        <v>324</v>
      </c>
      <c r="M4" s="4" t="s">
        <v>325</v>
      </c>
      <c r="R4" s="4" t="s">
        <v>326</v>
      </c>
      <c r="T4" s="7" t="s">
        <v>269</v>
      </c>
      <c r="U4" s="43" t="s">
        <v>30</v>
      </c>
      <c r="V4" s="6" t="s">
        <v>174</v>
      </c>
      <c r="AC4" s="4" t="s">
        <v>75</v>
      </c>
      <c r="AD4" s="6" t="s">
        <v>177</v>
      </c>
    </row>
    <row r="5" spans="1:31" ht="60">
      <c r="A5" s="7">
        <v>21</v>
      </c>
      <c r="B5" s="4">
        <v>17080</v>
      </c>
      <c r="C5" s="5" t="s">
        <v>86</v>
      </c>
      <c r="D5" s="5" t="s">
        <v>52</v>
      </c>
      <c r="E5" s="4" t="s">
        <v>65</v>
      </c>
      <c r="F5" s="4" t="s">
        <v>78</v>
      </c>
      <c r="G5" s="4" t="s">
        <v>90</v>
      </c>
      <c r="I5" s="4" t="s">
        <v>92</v>
      </c>
      <c r="J5" s="4" t="s">
        <v>91</v>
      </c>
      <c r="K5" s="4" t="s">
        <v>323</v>
      </c>
      <c r="L5" s="4" t="s">
        <v>328</v>
      </c>
      <c r="M5" s="4" t="s">
        <v>329</v>
      </c>
      <c r="R5" s="4" t="s">
        <v>326</v>
      </c>
      <c r="T5" s="7" t="s">
        <v>269</v>
      </c>
      <c r="U5" s="44" t="s">
        <v>31</v>
      </c>
      <c r="V5" s="6" t="s">
        <v>174</v>
      </c>
      <c r="AC5" s="4" t="s">
        <v>75</v>
      </c>
      <c r="AD5" s="6" t="s">
        <v>177</v>
      </c>
    </row>
    <row r="6" spans="1:31" ht="60">
      <c r="A6" s="26">
        <v>22</v>
      </c>
      <c r="B6" s="4">
        <v>17080</v>
      </c>
      <c r="C6" s="5" t="s">
        <v>86</v>
      </c>
      <c r="D6" s="5" t="s">
        <v>52</v>
      </c>
      <c r="E6" s="4" t="s">
        <v>65</v>
      </c>
      <c r="F6" s="4" t="s">
        <v>78</v>
      </c>
      <c r="G6" s="4" t="s">
        <v>90</v>
      </c>
      <c r="I6" s="4" t="s">
        <v>92</v>
      </c>
      <c r="J6" s="4" t="s">
        <v>93</v>
      </c>
      <c r="K6" s="4" t="s">
        <v>323</v>
      </c>
      <c r="L6" s="4" t="s">
        <v>328</v>
      </c>
      <c r="M6" s="4" t="s">
        <v>329</v>
      </c>
      <c r="R6" s="4" t="s">
        <v>326</v>
      </c>
      <c r="S6" s="4">
        <v>50000</v>
      </c>
      <c r="T6" s="7" t="s">
        <v>269</v>
      </c>
      <c r="U6" s="44" t="s">
        <v>31</v>
      </c>
      <c r="V6" s="6" t="s">
        <v>174</v>
      </c>
      <c r="AC6" s="4" t="s">
        <v>75</v>
      </c>
      <c r="AD6" s="6" t="s">
        <v>177</v>
      </c>
    </row>
    <row r="7" spans="1:31" ht="60">
      <c r="A7" s="26">
        <v>22</v>
      </c>
      <c r="B7" s="4">
        <v>17080</v>
      </c>
      <c r="C7" s="5" t="s">
        <v>86</v>
      </c>
      <c r="D7" s="5" t="s">
        <v>52</v>
      </c>
      <c r="E7" s="4" t="s">
        <v>65</v>
      </c>
      <c r="F7" s="4" t="s">
        <v>78</v>
      </c>
      <c r="G7" s="4" t="s">
        <v>90</v>
      </c>
      <c r="J7" s="4" t="s">
        <v>330</v>
      </c>
      <c r="K7" s="4" t="s">
        <v>323</v>
      </c>
      <c r="L7" s="4" t="s">
        <v>328</v>
      </c>
      <c r="M7" s="4" t="s">
        <v>329</v>
      </c>
      <c r="R7" s="4" t="s">
        <v>326</v>
      </c>
      <c r="T7" s="7" t="s">
        <v>269</v>
      </c>
      <c r="U7" s="43" t="s">
        <v>30</v>
      </c>
      <c r="V7" s="6" t="s">
        <v>174</v>
      </c>
      <c r="AC7" s="4" t="s">
        <v>75</v>
      </c>
      <c r="AD7" s="6" t="s">
        <v>177</v>
      </c>
    </row>
    <row r="8" spans="1:31" ht="60">
      <c r="A8" s="7">
        <v>23</v>
      </c>
      <c r="B8" s="4">
        <v>17080</v>
      </c>
      <c r="C8" s="5" t="s">
        <v>86</v>
      </c>
      <c r="D8" s="5" t="s">
        <v>52</v>
      </c>
      <c r="E8" s="4" t="s">
        <v>65</v>
      </c>
      <c r="F8" s="4" t="s">
        <v>78</v>
      </c>
      <c r="G8" s="4" t="s">
        <v>90</v>
      </c>
      <c r="I8" s="4" t="s">
        <v>92</v>
      </c>
      <c r="J8" s="4" t="s">
        <v>94</v>
      </c>
      <c r="K8" s="4" t="s">
        <v>323</v>
      </c>
      <c r="L8" s="4" t="s">
        <v>328</v>
      </c>
      <c r="M8" s="4" t="s">
        <v>329</v>
      </c>
      <c r="R8" s="4" t="s">
        <v>326</v>
      </c>
      <c r="S8" s="4">
        <v>50000</v>
      </c>
      <c r="T8" s="7" t="s">
        <v>269</v>
      </c>
      <c r="U8" s="44" t="s">
        <v>31</v>
      </c>
      <c r="V8" s="6" t="s">
        <v>174</v>
      </c>
      <c r="AC8" s="4" t="s">
        <v>75</v>
      </c>
      <c r="AD8" s="6" t="s">
        <v>177</v>
      </c>
    </row>
    <row r="9" spans="1:31" ht="45">
      <c r="A9" s="7">
        <v>23</v>
      </c>
      <c r="B9" s="4">
        <v>17080</v>
      </c>
      <c r="C9" s="5" t="s">
        <v>86</v>
      </c>
      <c r="D9" s="5" t="s">
        <v>52</v>
      </c>
      <c r="E9" s="4" t="s">
        <v>65</v>
      </c>
      <c r="F9" s="4" t="s">
        <v>78</v>
      </c>
      <c r="G9" s="4" t="s">
        <v>90</v>
      </c>
      <c r="I9" s="4" t="s">
        <v>69</v>
      </c>
      <c r="J9" s="45" t="s">
        <v>80</v>
      </c>
      <c r="K9" s="4" t="s">
        <v>323</v>
      </c>
      <c r="L9" s="4" t="s">
        <v>324</v>
      </c>
      <c r="M9" s="4" t="s">
        <v>325</v>
      </c>
      <c r="R9" s="4" t="s">
        <v>326</v>
      </c>
      <c r="S9" s="4">
        <v>1000</v>
      </c>
      <c r="T9" s="7" t="s">
        <v>269</v>
      </c>
      <c r="U9" s="44" t="s">
        <v>31</v>
      </c>
      <c r="V9" s="6" t="s">
        <v>59</v>
      </c>
      <c r="AC9" s="4" t="s">
        <v>75</v>
      </c>
      <c r="AD9" s="6" t="s">
        <v>177</v>
      </c>
    </row>
    <row r="10" spans="1:31" ht="45">
      <c r="A10" s="7">
        <v>23</v>
      </c>
      <c r="B10" s="4">
        <v>17080</v>
      </c>
      <c r="C10" s="5" t="s">
        <v>86</v>
      </c>
      <c r="D10" s="5" t="s">
        <v>52</v>
      </c>
      <c r="E10" s="4" t="s">
        <v>65</v>
      </c>
      <c r="F10" s="4" t="s">
        <v>78</v>
      </c>
      <c r="G10" s="4" t="s">
        <v>90</v>
      </c>
      <c r="I10" s="4" t="s">
        <v>69</v>
      </c>
      <c r="J10" s="45" t="s">
        <v>81</v>
      </c>
      <c r="K10" s="4" t="s">
        <v>323</v>
      </c>
      <c r="L10" s="4" t="s">
        <v>324</v>
      </c>
      <c r="M10" s="4" t="s">
        <v>325</v>
      </c>
      <c r="R10" s="4" t="s">
        <v>326</v>
      </c>
      <c r="S10" s="4">
        <v>1000</v>
      </c>
      <c r="T10" s="7" t="s">
        <v>269</v>
      </c>
      <c r="U10" s="44" t="s">
        <v>31</v>
      </c>
      <c r="V10" s="6" t="s">
        <v>59</v>
      </c>
      <c r="AC10" s="4" t="s">
        <v>75</v>
      </c>
      <c r="AD10" s="6" t="s">
        <v>177</v>
      </c>
    </row>
    <row r="11" spans="1:31" ht="45">
      <c r="A11" s="7">
        <v>23</v>
      </c>
      <c r="B11" s="4">
        <v>17080</v>
      </c>
      <c r="C11" s="5" t="s">
        <v>86</v>
      </c>
      <c r="D11" s="5" t="s">
        <v>52</v>
      </c>
      <c r="E11" s="4" t="s">
        <v>65</v>
      </c>
      <c r="F11" s="4" t="s">
        <v>78</v>
      </c>
      <c r="G11" s="4" t="s">
        <v>90</v>
      </c>
      <c r="I11" s="4" t="s">
        <v>95</v>
      </c>
      <c r="J11" s="4" t="s">
        <v>331</v>
      </c>
      <c r="K11" s="4" t="s">
        <v>323</v>
      </c>
      <c r="L11" s="4" t="s">
        <v>328</v>
      </c>
      <c r="M11" s="4" t="s">
        <v>325</v>
      </c>
      <c r="R11" s="4" t="s">
        <v>326</v>
      </c>
      <c r="T11" s="7" t="s">
        <v>269</v>
      </c>
      <c r="U11" s="43" t="s">
        <v>30</v>
      </c>
      <c r="V11" s="6" t="s">
        <v>174</v>
      </c>
      <c r="AC11" s="4" t="s">
        <v>75</v>
      </c>
      <c r="AD11" s="6" t="s">
        <v>177</v>
      </c>
    </row>
    <row r="12" spans="1:31" ht="45">
      <c r="A12" s="26">
        <v>31</v>
      </c>
      <c r="B12" s="4">
        <v>17090</v>
      </c>
      <c r="C12" s="5" t="s">
        <v>35</v>
      </c>
      <c r="D12" s="5" t="s">
        <v>75</v>
      </c>
      <c r="E12" s="4" t="s">
        <v>65</v>
      </c>
      <c r="F12" s="4" t="s">
        <v>78</v>
      </c>
      <c r="G12" s="4" t="s">
        <v>119</v>
      </c>
      <c r="I12" s="4" t="s">
        <v>88</v>
      </c>
      <c r="J12" s="4" t="s">
        <v>407</v>
      </c>
      <c r="K12" s="4" t="s">
        <v>323</v>
      </c>
      <c r="L12" s="4" t="s">
        <v>324</v>
      </c>
      <c r="M12" s="4" t="s">
        <v>325</v>
      </c>
      <c r="R12" s="4" t="s">
        <v>326</v>
      </c>
      <c r="T12" s="7" t="s">
        <v>269</v>
      </c>
      <c r="U12" s="43" t="s">
        <v>30</v>
      </c>
      <c r="V12" s="6" t="s">
        <v>174</v>
      </c>
      <c r="X12" s="19"/>
      <c r="AC12" s="4" t="s">
        <v>75</v>
      </c>
      <c r="AD12" s="6" t="s">
        <v>177</v>
      </c>
    </row>
    <row r="13" spans="1:31" ht="45">
      <c r="A13" s="7">
        <v>36</v>
      </c>
      <c r="B13" s="4">
        <v>17090</v>
      </c>
      <c r="C13" s="5" t="s">
        <v>35</v>
      </c>
      <c r="D13" s="5" t="s">
        <v>75</v>
      </c>
      <c r="E13" s="4" t="s">
        <v>65</v>
      </c>
      <c r="F13" s="4" t="s">
        <v>64</v>
      </c>
      <c r="G13" s="4" t="s">
        <v>79</v>
      </c>
      <c r="I13" s="4" t="s">
        <v>78</v>
      </c>
      <c r="J13" s="4" t="s">
        <v>332</v>
      </c>
      <c r="K13" s="4" t="s">
        <v>323</v>
      </c>
      <c r="L13" s="4" t="s">
        <v>324</v>
      </c>
      <c r="M13" s="4" t="s">
        <v>325</v>
      </c>
      <c r="R13" s="4" t="s">
        <v>326</v>
      </c>
      <c r="T13" s="7" t="s">
        <v>269</v>
      </c>
      <c r="U13" s="43" t="s">
        <v>30</v>
      </c>
      <c r="V13" s="6" t="s">
        <v>174</v>
      </c>
      <c r="AC13" s="4" t="s">
        <v>75</v>
      </c>
      <c r="AD13" s="6" t="s">
        <v>177</v>
      </c>
    </row>
    <row r="14" spans="1:31" ht="45">
      <c r="A14" s="7">
        <v>36</v>
      </c>
      <c r="B14" s="4">
        <v>17090</v>
      </c>
      <c r="C14" s="5" t="s">
        <v>35</v>
      </c>
      <c r="D14" s="5" t="s">
        <v>75</v>
      </c>
      <c r="E14" s="4" t="s">
        <v>65</v>
      </c>
      <c r="F14" s="4" t="s">
        <v>64</v>
      </c>
      <c r="G14" s="4" t="s">
        <v>79</v>
      </c>
      <c r="H14" s="46"/>
      <c r="I14" s="4" t="s">
        <v>69</v>
      </c>
      <c r="J14" s="45" t="s">
        <v>80</v>
      </c>
      <c r="K14" s="4" t="s">
        <v>323</v>
      </c>
      <c r="L14" s="4" t="s">
        <v>324</v>
      </c>
      <c r="M14" s="4" t="s">
        <v>325</v>
      </c>
      <c r="N14" s="47"/>
      <c r="O14" s="47"/>
      <c r="P14" s="46"/>
      <c r="Q14" s="46"/>
      <c r="R14" s="4" t="s">
        <v>326</v>
      </c>
      <c r="S14" s="4">
        <v>1000</v>
      </c>
      <c r="T14" s="7" t="s">
        <v>269</v>
      </c>
      <c r="U14" s="44" t="s">
        <v>31</v>
      </c>
      <c r="V14" s="6" t="s">
        <v>59</v>
      </c>
      <c r="W14" s="47"/>
      <c r="X14" s="47"/>
      <c r="Y14" s="47"/>
      <c r="Z14" s="46"/>
      <c r="AA14" s="47"/>
      <c r="AB14" s="47"/>
      <c r="AC14" s="4" t="s">
        <v>75</v>
      </c>
      <c r="AD14" s="6" t="s">
        <v>177</v>
      </c>
      <c r="AE14" s="46"/>
    </row>
    <row r="15" spans="1:31" ht="45">
      <c r="A15" s="7">
        <v>36</v>
      </c>
      <c r="B15" s="4">
        <v>17090</v>
      </c>
      <c r="C15" s="5" t="s">
        <v>35</v>
      </c>
      <c r="D15" s="5" t="s">
        <v>75</v>
      </c>
      <c r="E15" s="4" t="s">
        <v>65</v>
      </c>
      <c r="F15" s="4" t="s">
        <v>64</v>
      </c>
      <c r="G15" s="4" t="s">
        <v>79</v>
      </c>
      <c r="H15" s="46"/>
      <c r="I15" s="4" t="s">
        <v>69</v>
      </c>
      <c r="J15" s="45" t="s">
        <v>81</v>
      </c>
      <c r="K15" s="4" t="s">
        <v>323</v>
      </c>
      <c r="L15" s="4" t="s">
        <v>324</v>
      </c>
      <c r="M15" s="4" t="s">
        <v>325</v>
      </c>
      <c r="N15" s="47"/>
      <c r="O15" s="47"/>
      <c r="P15" s="46"/>
      <c r="Q15" s="46"/>
      <c r="R15" s="4" t="s">
        <v>326</v>
      </c>
      <c r="S15" s="4">
        <v>1000</v>
      </c>
      <c r="T15" s="7" t="s">
        <v>269</v>
      </c>
      <c r="U15" s="44" t="s">
        <v>31</v>
      </c>
      <c r="V15" s="6" t="s">
        <v>59</v>
      </c>
      <c r="W15" s="47"/>
      <c r="X15" s="47"/>
      <c r="Y15" s="47"/>
      <c r="Z15" s="46"/>
      <c r="AA15" s="47"/>
      <c r="AB15" s="47"/>
      <c r="AC15" s="4" t="s">
        <v>75</v>
      </c>
      <c r="AD15" s="6" t="s">
        <v>177</v>
      </c>
      <c r="AE15" s="46"/>
    </row>
    <row r="16" spans="1:31" ht="45">
      <c r="A16" s="7">
        <v>36</v>
      </c>
      <c r="B16" s="4">
        <v>17090</v>
      </c>
      <c r="C16" s="5" t="s">
        <v>35</v>
      </c>
      <c r="D16" s="5" t="s">
        <v>75</v>
      </c>
      <c r="E16" s="4" t="s">
        <v>65</v>
      </c>
      <c r="F16" s="4" t="s">
        <v>64</v>
      </c>
      <c r="G16" s="4" t="s">
        <v>79</v>
      </c>
      <c r="H16" s="46"/>
      <c r="I16" s="4" t="s">
        <v>95</v>
      </c>
      <c r="J16" s="4" t="s">
        <v>333</v>
      </c>
      <c r="K16" s="4" t="s">
        <v>323</v>
      </c>
      <c r="L16" s="4" t="s">
        <v>328</v>
      </c>
      <c r="M16" s="4" t="s">
        <v>325</v>
      </c>
      <c r="N16" s="47"/>
      <c r="O16" s="47"/>
      <c r="P16" s="46"/>
      <c r="Q16" s="46"/>
      <c r="R16" s="4" t="s">
        <v>326</v>
      </c>
      <c r="S16" s="48"/>
      <c r="T16" s="7" t="s">
        <v>269</v>
      </c>
      <c r="U16" s="43" t="s">
        <v>30</v>
      </c>
      <c r="V16" s="6" t="s">
        <v>174</v>
      </c>
      <c r="W16" s="47"/>
      <c r="X16" s="47"/>
      <c r="Y16" s="47"/>
      <c r="Z16" s="46"/>
      <c r="AA16" s="47"/>
      <c r="AB16" s="47"/>
      <c r="AC16" s="4" t="s">
        <v>75</v>
      </c>
      <c r="AD16" s="6" t="s">
        <v>177</v>
      </c>
      <c r="AE16" s="46"/>
    </row>
    <row r="22" spans="6:6">
      <c r="F22" s="4" t="s">
        <v>281</v>
      </c>
    </row>
  </sheetData>
  <autoFilter ref="I1:I12"/>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dimension ref="A1:BF58"/>
  <sheetViews>
    <sheetView topLeftCell="A31" zoomScale="70" zoomScaleNormal="70" workbookViewId="0">
      <selection activeCell="H6" sqref="H6"/>
    </sheetView>
  </sheetViews>
  <sheetFormatPr defaultRowHeight="15"/>
  <cols>
    <col min="1" max="1" width="8.88671875" style="7"/>
    <col min="2" max="2" width="5.5546875" style="4" bestFit="1" customWidth="1"/>
    <col min="3" max="3" width="17.88671875" style="5" customWidth="1"/>
    <col min="4" max="4" width="6.88671875" style="5" bestFit="1" customWidth="1"/>
    <col min="5" max="5" width="17" style="4" customWidth="1"/>
    <col min="6" max="6" width="18.5546875" style="4" customWidth="1"/>
    <col min="7" max="7" width="20.77734375" style="4" bestFit="1" customWidth="1"/>
    <col min="8" max="8" width="17.77734375" style="6" customWidth="1"/>
    <col min="9" max="9" width="17.33203125" style="4" customWidth="1"/>
    <col min="10" max="10" width="35.5546875" style="4" customWidth="1"/>
    <col min="11" max="13" width="17.77734375" style="4" customWidth="1"/>
    <col min="14" max="14" width="23.6640625" style="7" bestFit="1" customWidth="1"/>
    <col min="15" max="15" width="17.77734375" style="7" customWidth="1"/>
    <col min="16" max="17" width="17.77734375" style="6" customWidth="1"/>
    <col min="18" max="18" width="17.88671875" style="4" customWidth="1"/>
    <col min="19" max="19" width="17.77734375" style="4" customWidth="1"/>
    <col min="20" max="20" width="18.21875" style="7" customWidth="1"/>
    <col min="21" max="21" width="17.77734375" style="4" customWidth="1"/>
    <col min="22" max="22" width="8.88671875" style="6"/>
    <col min="23" max="25" width="17.77734375" style="7" customWidth="1"/>
    <col min="26" max="26" width="17.88671875" style="6" customWidth="1"/>
    <col min="27" max="27" width="17.77734375" style="7" customWidth="1"/>
    <col min="28" max="28" width="17.88671875" style="7" customWidth="1"/>
    <col min="29" max="29" width="17.77734375" style="4" customWidth="1"/>
    <col min="30" max="30" width="17.6640625" style="6" customWidth="1"/>
    <col min="31" max="31" width="35.5546875" style="6" customWidth="1"/>
    <col min="32" max="16384" width="8.88671875" style="7"/>
  </cols>
  <sheetData>
    <row r="1" spans="1:31" s="2" customFormat="1">
      <c r="B1" s="2" t="s">
        <v>0</v>
      </c>
      <c r="C1" s="3"/>
      <c r="D1" s="3"/>
      <c r="H1" s="2" t="s">
        <v>3</v>
      </c>
      <c r="I1" s="25"/>
      <c r="P1" s="2" t="s">
        <v>9</v>
      </c>
      <c r="Z1" s="2" t="s">
        <v>20</v>
      </c>
    </row>
    <row r="2" spans="1:31" s="26" customFormat="1" ht="45">
      <c r="A2" s="26">
        <v>1</v>
      </c>
      <c r="B2" s="13" t="s">
        <v>1</v>
      </c>
      <c r="C2" s="27" t="s">
        <v>32</v>
      </c>
      <c r="D2" s="27" t="s">
        <v>33</v>
      </c>
      <c r="E2" s="13" t="s">
        <v>2</v>
      </c>
      <c r="F2" s="13" t="s">
        <v>43</v>
      </c>
      <c r="G2" s="13" t="s">
        <v>45</v>
      </c>
      <c r="H2" s="28" t="s">
        <v>4</v>
      </c>
      <c r="I2" s="13" t="s">
        <v>5</v>
      </c>
      <c r="J2" s="13" t="s">
        <v>6</v>
      </c>
      <c r="K2" s="13" t="s">
        <v>47</v>
      </c>
      <c r="L2" s="13" t="s">
        <v>48</v>
      </c>
      <c r="M2" s="13" t="s">
        <v>49</v>
      </c>
      <c r="N2" s="26" t="s">
        <v>7</v>
      </c>
      <c r="O2" s="26" t="s">
        <v>8</v>
      </c>
      <c r="P2" s="28" t="s">
        <v>10</v>
      </c>
      <c r="Q2" s="28" t="s">
        <v>11</v>
      </c>
      <c r="R2" s="13" t="s">
        <v>12</v>
      </c>
      <c r="S2" s="13" t="s">
        <v>13</v>
      </c>
      <c r="T2" s="26" t="s">
        <v>14</v>
      </c>
      <c r="U2" s="13" t="s">
        <v>15</v>
      </c>
      <c r="V2" s="28" t="s">
        <v>16</v>
      </c>
      <c r="W2" s="26" t="s">
        <v>17</v>
      </c>
      <c r="X2" s="26" t="s">
        <v>19</v>
      </c>
      <c r="Y2" s="26" t="s">
        <v>18</v>
      </c>
      <c r="Z2" s="28" t="s">
        <v>21</v>
      </c>
      <c r="AA2" s="26" t="s">
        <v>22</v>
      </c>
      <c r="AB2" s="26" t="s">
        <v>23</v>
      </c>
      <c r="AC2" s="13" t="s">
        <v>24</v>
      </c>
      <c r="AD2" s="28" t="s">
        <v>25</v>
      </c>
      <c r="AE2" s="28" t="s">
        <v>26</v>
      </c>
    </row>
    <row r="3" spans="1:31" ht="60">
      <c r="A3" s="7">
        <v>24</v>
      </c>
      <c r="B3" s="4">
        <v>17090</v>
      </c>
      <c r="C3" s="5" t="s">
        <v>35</v>
      </c>
      <c r="D3" s="5" t="s">
        <v>75</v>
      </c>
      <c r="E3" s="4" t="s">
        <v>65</v>
      </c>
      <c r="F3" s="4" t="s">
        <v>64</v>
      </c>
      <c r="G3" s="4" t="s">
        <v>76</v>
      </c>
      <c r="I3" s="4" t="s">
        <v>69</v>
      </c>
      <c r="J3" s="4" t="s">
        <v>338</v>
      </c>
      <c r="K3" s="4" t="s">
        <v>66</v>
      </c>
      <c r="L3" s="4" t="s">
        <v>163</v>
      </c>
      <c r="M3" s="4" t="s">
        <v>342</v>
      </c>
      <c r="R3" s="4" t="s">
        <v>350</v>
      </c>
      <c r="T3" s="7" t="s">
        <v>173</v>
      </c>
      <c r="U3" s="4" t="s">
        <v>351</v>
      </c>
      <c r="V3" s="6" t="s">
        <v>59</v>
      </c>
      <c r="AC3" s="4" t="s">
        <v>62</v>
      </c>
      <c r="AD3" s="6" t="s">
        <v>177</v>
      </c>
    </row>
    <row r="4" spans="1:31" ht="90">
      <c r="A4" s="7">
        <v>24</v>
      </c>
      <c r="B4" s="4">
        <v>17090</v>
      </c>
      <c r="C4" s="5" t="s">
        <v>35</v>
      </c>
      <c r="D4" s="5" t="s">
        <v>75</v>
      </c>
      <c r="E4" s="4" t="s">
        <v>65</v>
      </c>
      <c r="F4" s="4" t="s">
        <v>64</v>
      </c>
      <c r="G4" s="4" t="s">
        <v>76</v>
      </c>
      <c r="I4" s="4" t="s">
        <v>69</v>
      </c>
      <c r="J4" s="4" t="s">
        <v>339</v>
      </c>
      <c r="K4" s="4" t="s">
        <v>66</v>
      </c>
      <c r="L4" s="4" t="s">
        <v>163</v>
      </c>
      <c r="M4" s="4" t="s">
        <v>342</v>
      </c>
      <c r="R4" s="4" t="s">
        <v>350</v>
      </c>
      <c r="T4" s="7" t="s">
        <v>173</v>
      </c>
      <c r="U4" s="4" t="s">
        <v>351</v>
      </c>
      <c r="V4" s="6" t="s">
        <v>59</v>
      </c>
      <c r="AC4" s="4" t="s">
        <v>62</v>
      </c>
      <c r="AD4" s="6" t="s">
        <v>177</v>
      </c>
    </row>
    <row r="5" spans="1:31" ht="60">
      <c r="A5" s="7">
        <v>24</v>
      </c>
      <c r="B5" s="4">
        <v>17090</v>
      </c>
      <c r="C5" s="5" t="s">
        <v>35</v>
      </c>
      <c r="D5" s="5" t="s">
        <v>75</v>
      </c>
      <c r="E5" s="4" t="s">
        <v>65</v>
      </c>
      <c r="F5" s="4" t="s">
        <v>64</v>
      </c>
      <c r="G5" s="4" t="s">
        <v>76</v>
      </c>
      <c r="I5" s="4" t="s">
        <v>69</v>
      </c>
      <c r="J5" s="4" t="s">
        <v>335</v>
      </c>
      <c r="K5" s="4" t="s">
        <v>66</v>
      </c>
      <c r="L5" s="4" t="s">
        <v>343</v>
      </c>
      <c r="M5" s="4" t="s">
        <v>344</v>
      </c>
      <c r="R5" s="4" t="s">
        <v>350</v>
      </c>
      <c r="T5" s="7" t="s">
        <v>173</v>
      </c>
      <c r="U5" s="4" t="s">
        <v>351</v>
      </c>
      <c r="V5" s="6" t="s">
        <v>59</v>
      </c>
      <c r="AC5" s="4" t="s">
        <v>62</v>
      </c>
      <c r="AD5" s="6" t="s">
        <v>177</v>
      </c>
    </row>
    <row r="6" spans="1:31" ht="60.75" customHeight="1">
      <c r="A6" s="26">
        <v>46</v>
      </c>
      <c r="B6" s="4">
        <v>17090</v>
      </c>
      <c r="C6" s="5" t="s">
        <v>35</v>
      </c>
      <c r="D6" s="5" t="s">
        <v>75</v>
      </c>
      <c r="E6" s="4" t="s">
        <v>65</v>
      </c>
      <c r="F6" s="4" t="s">
        <v>44</v>
      </c>
      <c r="G6" s="4" t="s">
        <v>77</v>
      </c>
      <c r="I6" s="4" t="s">
        <v>69</v>
      </c>
      <c r="J6" s="4" t="s">
        <v>336</v>
      </c>
      <c r="K6" s="4" t="s">
        <v>66</v>
      </c>
      <c r="L6" s="4" t="s">
        <v>343</v>
      </c>
      <c r="M6" s="4" t="s">
        <v>345</v>
      </c>
      <c r="R6" s="4" t="s">
        <v>350</v>
      </c>
      <c r="T6" s="7" t="s">
        <v>173</v>
      </c>
      <c r="U6" s="4" t="s">
        <v>351</v>
      </c>
      <c r="V6" s="6" t="s">
        <v>59</v>
      </c>
      <c r="AC6" s="4" t="s">
        <v>62</v>
      </c>
      <c r="AD6" s="6" t="s">
        <v>177</v>
      </c>
    </row>
    <row r="7" spans="1:31" ht="60">
      <c r="A7" s="26">
        <v>46</v>
      </c>
      <c r="B7" s="4">
        <v>17090</v>
      </c>
      <c r="C7" s="5" t="s">
        <v>35</v>
      </c>
      <c r="D7" s="5" t="s">
        <v>75</v>
      </c>
      <c r="E7" s="4" t="s">
        <v>65</v>
      </c>
      <c r="F7" s="4" t="s">
        <v>44</v>
      </c>
      <c r="G7" s="4" t="s">
        <v>77</v>
      </c>
      <c r="I7" s="4" t="s">
        <v>69</v>
      </c>
      <c r="J7" s="4" t="s">
        <v>337</v>
      </c>
      <c r="K7" s="4" t="s">
        <v>66</v>
      </c>
      <c r="L7" s="4" t="s">
        <v>343</v>
      </c>
      <c r="M7" s="4" t="s">
        <v>344</v>
      </c>
      <c r="R7" s="4" t="s">
        <v>350</v>
      </c>
      <c r="T7" s="7" t="s">
        <v>173</v>
      </c>
      <c r="U7" s="4" t="s">
        <v>351</v>
      </c>
      <c r="V7" s="6" t="s">
        <v>59</v>
      </c>
      <c r="AC7" s="4" t="s">
        <v>62</v>
      </c>
      <c r="AD7" s="6" t="s">
        <v>177</v>
      </c>
    </row>
    <row r="8" spans="1:31" ht="60">
      <c r="A8" s="26">
        <v>46</v>
      </c>
      <c r="B8" s="4">
        <v>17090</v>
      </c>
      <c r="C8" s="5" t="s">
        <v>35</v>
      </c>
      <c r="D8" s="5" t="s">
        <v>75</v>
      </c>
      <c r="E8" s="4" t="s">
        <v>65</v>
      </c>
      <c r="F8" s="4" t="s">
        <v>44</v>
      </c>
      <c r="G8" s="4" t="s">
        <v>77</v>
      </c>
      <c r="I8" s="4" t="s">
        <v>69</v>
      </c>
      <c r="J8" s="4" t="s">
        <v>338</v>
      </c>
      <c r="K8" s="4" t="s">
        <v>66</v>
      </c>
      <c r="L8" s="4" t="s">
        <v>163</v>
      </c>
      <c r="M8" s="4" t="s">
        <v>342</v>
      </c>
      <c r="R8" s="4" t="s">
        <v>350</v>
      </c>
      <c r="T8" s="7" t="s">
        <v>173</v>
      </c>
      <c r="U8" s="4" t="s">
        <v>351</v>
      </c>
      <c r="V8" s="6" t="s">
        <v>59</v>
      </c>
      <c r="AC8" s="4" t="s">
        <v>62</v>
      </c>
      <c r="AD8" s="6" t="s">
        <v>177</v>
      </c>
    </row>
    <row r="9" spans="1:31" ht="48.75" customHeight="1">
      <c r="A9" s="7">
        <v>48</v>
      </c>
      <c r="B9" s="4">
        <v>17110</v>
      </c>
      <c r="C9" s="5" t="s">
        <v>36</v>
      </c>
      <c r="D9" s="5" t="s">
        <v>52</v>
      </c>
      <c r="E9" s="4" t="s">
        <v>65</v>
      </c>
      <c r="F9" s="4" t="s">
        <v>44</v>
      </c>
      <c r="G9" s="4" t="s">
        <v>110</v>
      </c>
      <c r="I9" s="4" t="s">
        <v>69</v>
      </c>
      <c r="J9" s="4" t="s">
        <v>336</v>
      </c>
      <c r="K9" s="4" t="s">
        <v>66</v>
      </c>
      <c r="L9" s="4" t="s">
        <v>343</v>
      </c>
      <c r="M9" s="4" t="s">
        <v>345</v>
      </c>
      <c r="R9" s="4" t="s">
        <v>350</v>
      </c>
      <c r="T9" s="7" t="s">
        <v>173</v>
      </c>
      <c r="U9" s="4" t="s">
        <v>351</v>
      </c>
      <c r="V9" s="6" t="s">
        <v>59</v>
      </c>
      <c r="AC9" s="4" t="s">
        <v>62</v>
      </c>
      <c r="AD9" s="6" t="s">
        <v>177</v>
      </c>
    </row>
    <row r="10" spans="1:31" ht="64.5" customHeight="1">
      <c r="A10" s="7">
        <v>48</v>
      </c>
      <c r="B10" s="4">
        <v>17110</v>
      </c>
      <c r="C10" s="5" t="s">
        <v>36</v>
      </c>
      <c r="D10" s="5" t="s">
        <v>52</v>
      </c>
      <c r="E10" s="4" t="s">
        <v>65</v>
      </c>
      <c r="F10" s="4" t="s">
        <v>44</v>
      </c>
      <c r="G10" s="4" t="s">
        <v>110</v>
      </c>
      <c r="I10" s="4" t="s">
        <v>69</v>
      </c>
      <c r="J10" s="4" t="s">
        <v>338</v>
      </c>
      <c r="K10" s="4" t="s">
        <v>66</v>
      </c>
      <c r="L10" s="4" t="s">
        <v>163</v>
      </c>
      <c r="M10" s="4" t="s">
        <v>342</v>
      </c>
      <c r="R10" s="4" t="s">
        <v>350</v>
      </c>
      <c r="T10" s="7" t="s">
        <v>173</v>
      </c>
      <c r="U10" s="4" t="s">
        <v>351</v>
      </c>
      <c r="V10" s="6" t="s">
        <v>59</v>
      </c>
      <c r="AC10" s="4" t="s">
        <v>62</v>
      </c>
      <c r="AD10" s="6" t="s">
        <v>177</v>
      </c>
    </row>
    <row r="11" spans="1:31" ht="99" customHeight="1">
      <c r="A11" s="7">
        <v>48</v>
      </c>
      <c r="B11" s="4">
        <v>17110</v>
      </c>
      <c r="C11" s="5" t="s">
        <v>36</v>
      </c>
      <c r="D11" s="5" t="s">
        <v>52</v>
      </c>
      <c r="E11" s="4" t="s">
        <v>65</v>
      </c>
      <c r="F11" s="4" t="s">
        <v>44</v>
      </c>
      <c r="G11" s="4" t="s">
        <v>110</v>
      </c>
      <c r="I11" s="4" t="s">
        <v>69</v>
      </c>
      <c r="J11" s="4" t="s">
        <v>339</v>
      </c>
      <c r="K11" s="4" t="s">
        <v>66</v>
      </c>
      <c r="L11" s="4" t="s">
        <v>163</v>
      </c>
      <c r="M11" s="4" t="s">
        <v>342</v>
      </c>
      <c r="R11" s="4" t="s">
        <v>350</v>
      </c>
      <c r="T11" s="7" t="s">
        <v>173</v>
      </c>
      <c r="U11" s="4" t="s">
        <v>351</v>
      </c>
      <c r="V11" s="6" t="s">
        <v>59</v>
      </c>
      <c r="AC11" s="4" t="s">
        <v>62</v>
      </c>
      <c r="AD11" s="6" t="s">
        <v>177</v>
      </c>
    </row>
    <row r="12" spans="1:31" ht="64.5" customHeight="1">
      <c r="A12" s="7">
        <v>48</v>
      </c>
      <c r="B12" s="4">
        <v>17110</v>
      </c>
      <c r="C12" s="5" t="s">
        <v>36</v>
      </c>
      <c r="D12" s="5" t="s">
        <v>52</v>
      </c>
      <c r="E12" s="4" t="s">
        <v>65</v>
      </c>
      <c r="F12" s="4" t="s">
        <v>44</v>
      </c>
      <c r="G12" s="4" t="s">
        <v>110</v>
      </c>
      <c r="I12" s="4" t="s">
        <v>69</v>
      </c>
      <c r="J12" s="4" t="s">
        <v>335</v>
      </c>
      <c r="K12" s="4" t="s">
        <v>66</v>
      </c>
      <c r="L12" s="4" t="s">
        <v>343</v>
      </c>
      <c r="M12" s="4" t="s">
        <v>344</v>
      </c>
      <c r="R12" s="4" t="s">
        <v>350</v>
      </c>
      <c r="T12" s="7" t="s">
        <v>173</v>
      </c>
      <c r="U12" s="4" t="s">
        <v>351</v>
      </c>
      <c r="V12" s="6" t="s">
        <v>59</v>
      </c>
      <c r="AC12" s="4" t="s">
        <v>62</v>
      </c>
      <c r="AD12" s="6" t="s">
        <v>177</v>
      </c>
    </row>
    <row r="13" spans="1:31" ht="80.25" customHeight="1">
      <c r="A13" s="7">
        <v>51</v>
      </c>
      <c r="B13" s="4">
        <v>17120</v>
      </c>
      <c r="C13" s="5" t="s">
        <v>83</v>
      </c>
      <c r="D13" s="5" t="s">
        <v>52</v>
      </c>
      <c r="E13" s="4" t="s">
        <v>65</v>
      </c>
      <c r="F13" s="4" t="s">
        <v>53</v>
      </c>
      <c r="G13" s="4" t="s">
        <v>277</v>
      </c>
      <c r="I13" s="4" t="s">
        <v>69</v>
      </c>
      <c r="J13" s="4" t="s">
        <v>340</v>
      </c>
      <c r="K13" s="4" t="s">
        <v>346</v>
      </c>
      <c r="L13" s="4" t="s">
        <v>347</v>
      </c>
      <c r="M13" s="4" t="s">
        <v>348</v>
      </c>
      <c r="R13" s="4" t="s">
        <v>350</v>
      </c>
      <c r="T13" s="7" t="s">
        <v>173</v>
      </c>
      <c r="U13" s="4" t="s">
        <v>351</v>
      </c>
      <c r="V13" s="6" t="s">
        <v>59</v>
      </c>
      <c r="AC13" s="4" t="s">
        <v>62</v>
      </c>
      <c r="AD13" s="6" t="s">
        <v>177</v>
      </c>
    </row>
    <row r="14" spans="1:31" ht="79.5" customHeight="1">
      <c r="A14" s="7">
        <v>51</v>
      </c>
      <c r="B14" s="4">
        <v>17120</v>
      </c>
      <c r="C14" s="5" t="s">
        <v>83</v>
      </c>
      <c r="D14" s="5" t="s">
        <v>52</v>
      </c>
      <c r="E14" s="4" t="s">
        <v>65</v>
      </c>
      <c r="F14" s="4" t="s">
        <v>53</v>
      </c>
      <c r="G14" s="4" t="s">
        <v>277</v>
      </c>
      <c r="I14" s="4" t="s">
        <v>69</v>
      </c>
      <c r="J14" s="4" t="s">
        <v>341</v>
      </c>
      <c r="K14" s="4" t="s">
        <v>346</v>
      </c>
      <c r="L14" s="4" t="s">
        <v>349</v>
      </c>
      <c r="M14" s="4" t="s">
        <v>348</v>
      </c>
      <c r="R14" s="4" t="s">
        <v>350</v>
      </c>
      <c r="T14" s="7" t="s">
        <v>173</v>
      </c>
      <c r="U14" s="4" t="s">
        <v>351</v>
      </c>
      <c r="V14" s="6" t="s">
        <v>59</v>
      </c>
      <c r="AC14" s="4" t="s">
        <v>62</v>
      </c>
      <c r="AD14" s="6" t="s">
        <v>177</v>
      </c>
    </row>
    <row r="15" spans="1:31" ht="81" customHeight="1">
      <c r="A15" s="7">
        <v>57</v>
      </c>
      <c r="B15" s="4">
        <v>17120</v>
      </c>
      <c r="C15" s="5" t="s">
        <v>83</v>
      </c>
      <c r="D15" s="5" t="s">
        <v>52</v>
      </c>
      <c r="E15" s="4" t="s">
        <v>65</v>
      </c>
      <c r="F15" s="4" t="s">
        <v>64</v>
      </c>
      <c r="G15" s="4" t="s">
        <v>277</v>
      </c>
      <c r="I15" s="4" t="s">
        <v>69</v>
      </c>
      <c r="J15" s="4" t="s">
        <v>340</v>
      </c>
      <c r="K15" s="4" t="s">
        <v>346</v>
      </c>
      <c r="L15" s="4" t="s">
        <v>347</v>
      </c>
      <c r="M15" s="4" t="s">
        <v>348</v>
      </c>
      <c r="R15" s="4" t="s">
        <v>350</v>
      </c>
      <c r="T15" s="7" t="s">
        <v>173</v>
      </c>
      <c r="U15" s="4" t="s">
        <v>351</v>
      </c>
      <c r="V15" s="6" t="s">
        <v>59</v>
      </c>
      <c r="AC15" s="4" t="s">
        <v>62</v>
      </c>
      <c r="AD15" s="6" t="s">
        <v>177</v>
      </c>
    </row>
    <row r="16" spans="1:31" ht="81" customHeight="1">
      <c r="A16" s="7">
        <v>57</v>
      </c>
      <c r="B16" s="4">
        <v>17120</v>
      </c>
      <c r="C16" s="5" t="s">
        <v>83</v>
      </c>
      <c r="D16" s="5" t="s">
        <v>52</v>
      </c>
      <c r="E16" s="4" t="s">
        <v>65</v>
      </c>
      <c r="F16" s="4" t="s">
        <v>64</v>
      </c>
      <c r="G16" s="4" t="s">
        <v>277</v>
      </c>
      <c r="I16" s="4" t="s">
        <v>69</v>
      </c>
      <c r="J16" s="4" t="s">
        <v>341</v>
      </c>
      <c r="K16" s="4" t="s">
        <v>346</v>
      </c>
      <c r="L16" s="4" t="s">
        <v>349</v>
      </c>
      <c r="M16" s="4" t="s">
        <v>348</v>
      </c>
      <c r="R16" s="4" t="s">
        <v>350</v>
      </c>
      <c r="T16" s="7" t="s">
        <v>173</v>
      </c>
      <c r="U16" s="4" t="s">
        <v>351</v>
      </c>
      <c r="V16" s="6" t="s">
        <v>59</v>
      </c>
      <c r="AC16" s="4" t="s">
        <v>62</v>
      </c>
      <c r="AD16" s="6" t="s">
        <v>177</v>
      </c>
    </row>
    <row r="17" spans="1:58" ht="60">
      <c r="A17" s="26">
        <v>58</v>
      </c>
      <c r="B17" s="4">
        <v>17120</v>
      </c>
      <c r="C17" s="5" t="s">
        <v>83</v>
      </c>
      <c r="D17" s="5" t="s">
        <v>52</v>
      </c>
      <c r="E17" s="4" t="s">
        <v>65</v>
      </c>
      <c r="F17" s="4" t="s">
        <v>64</v>
      </c>
      <c r="G17" s="4" t="s">
        <v>76</v>
      </c>
      <c r="I17" s="4" t="s">
        <v>69</v>
      </c>
      <c r="J17" s="4" t="s">
        <v>338</v>
      </c>
      <c r="K17" s="4" t="s">
        <v>66</v>
      </c>
      <c r="L17" s="4" t="s">
        <v>163</v>
      </c>
      <c r="M17" s="4" t="s">
        <v>342</v>
      </c>
      <c r="R17" s="4" t="s">
        <v>350</v>
      </c>
      <c r="T17" s="7" t="s">
        <v>173</v>
      </c>
      <c r="U17" s="4" t="s">
        <v>351</v>
      </c>
      <c r="V17" s="6" t="s">
        <v>59</v>
      </c>
      <c r="AC17" s="4" t="s">
        <v>62</v>
      </c>
      <c r="AD17" s="6" t="s">
        <v>177</v>
      </c>
    </row>
    <row r="18" spans="1:58" ht="90">
      <c r="A18" s="26">
        <v>58</v>
      </c>
      <c r="B18" s="4">
        <v>17120</v>
      </c>
      <c r="C18" s="5" t="s">
        <v>83</v>
      </c>
      <c r="D18" s="5" t="s">
        <v>52</v>
      </c>
      <c r="E18" s="4" t="s">
        <v>65</v>
      </c>
      <c r="F18" s="4" t="s">
        <v>64</v>
      </c>
      <c r="G18" s="4" t="s">
        <v>76</v>
      </c>
      <c r="I18" s="4" t="s">
        <v>69</v>
      </c>
      <c r="J18" s="4" t="s">
        <v>339</v>
      </c>
      <c r="K18" s="4" t="s">
        <v>66</v>
      </c>
      <c r="L18" s="4" t="s">
        <v>163</v>
      </c>
      <c r="M18" s="4" t="s">
        <v>342</v>
      </c>
      <c r="R18" s="4" t="s">
        <v>350</v>
      </c>
      <c r="T18" s="7" t="s">
        <v>173</v>
      </c>
      <c r="U18" s="4" t="s">
        <v>351</v>
      </c>
      <c r="V18" s="6" t="s">
        <v>59</v>
      </c>
      <c r="AC18" s="4" t="s">
        <v>62</v>
      </c>
      <c r="AD18" s="6" t="s">
        <v>177</v>
      </c>
    </row>
    <row r="19" spans="1:58" ht="60">
      <c r="A19" s="26">
        <v>58</v>
      </c>
      <c r="B19" s="4">
        <v>17120</v>
      </c>
      <c r="C19" s="5" t="s">
        <v>83</v>
      </c>
      <c r="D19" s="5" t="s">
        <v>52</v>
      </c>
      <c r="E19" s="4" t="s">
        <v>65</v>
      </c>
      <c r="F19" s="4" t="s">
        <v>64</v>
      </c>
      <c r="G19" s="4" t="s">
        <v>76</v>
      </c>
      <c r="I19" s="4" t="s">
        <v>69</v>
      </c>
      <c r="J19" s="4" t="s">
        <v>335</v>
      </c>
      <c r="K19" s="4" t="s">
        <v>66</v>
      </c>
      <c r="L19" s="4" t="s">
        <v>343</v>
      </c>
      <c r="M19" s="4" t="s">
        <v>344</v>
      </c>
      <c r="R19" s="4" t="s">
        <v>350</v>
      </c>
      <c r="T19" s="7" t="s">
        <v>173</v>
      </c>
      <c r="U19" s="4" t="s">
        <v>351</v>
      </c>
      <c r="V19" s="6" t="s">
        <v>59</v>
      </c>
      <c r="AC19" s="4" t="s">
        <v>62</v>
      </c>
      <c r="AD19" s="6" t="s">
        <v>177</v>
      </c>
    </row>
    <row r="20" spans="1:58" ht="60">
      <c r="A20" s="7">
        <v>60</v>
      </c>
      <c r="B20" s="4">
        <v>17130</v>
      </c>
      <c r="C20" s="5" t="s">
        <v>37</v>
      </c>
      <c r="D20" s="5" t="s">
        <v>52</v>
      </c>
      <c r="E20" s="4" t="s">
        <v>65</v>
      </c>
      <c r="F20" s="4" t="s">
        <v>64</v>
      </c>
      <c r="G20" s="4" t="s">
        <v>124</v>
      </c>
      <c r="I20" s="4" t="s">
        <v>69</v>
      </c>
      <c r="J20" s="4" t="s">
        <v>335</v>
      </c>
      <c r="K20" s="4" t="s">
        <v>66</v>
      </c>
      <c r="L20" s="4" t="s">
        <v>343</v>
      </c>
      <c r="M20" s="4" t="s">
        <v>344</v>
      </c>
      <c r="R20" s="4" t="s">
        <v>350</v>
      </c>
      <c r="T20" s="7" t="s">
        <v>173</v>
      </c>
      <c r="U20" s="4" t="s">
        <v>351</v>
      </c>
      <c r="V20" s="6" t="s">
        <v>59</v>
      </c>
      <c r="AC20" s="4" t="s">
        <v>62</v>
      </c>
      <c r="AD20" s="6" t="s">
        <v>177</v>
      </c>
    </row>
    <row r="21" spans="1:58" ht="75">
      <c r="A21" s="26">
        <v>61</v>
      </c>
      <c r="B21" s="4">
        <v>17130</v>
      </c>
      <c r="C21" s="5" t="s">
        <v>37</v>
      </c>
      <c r="D21" s="5" t="s">
        <v>52</v>
      </c>
      <c r="E21" s="4" t="s">
        <v>65</v>
      </c>
      <c r="F21" s="4" t="s">
        <v>53</v>
      </c>
      <c r="G21" s="4" t="s">
        <v>277</v>
      </c>
      <c r="I21" s="4" t="s">
        <v>69</v>
      </c>
      <c r="J21" s="4" t="s">
        <v>340</v>
      </c>
      <c r="K21" s="4" t="s">
        <v>346</v>
      </c>
      <c r="L21" s="4" t="s">
        <v>347</v>
      </c>
      <c r="M21" s="4" t="s">
        <v>348</v>
      </c>
      <c r="R21" s="4" t="s">
        <v>350</v>
      </c>
      <c r="T21" s="7" t="s">
        <v>173</v>
      </c>
      <c r="U21" s="4" t="s">
        <v>351</v>
      </c>
      <c r="V21" s="6" t="s">
        <v>59</v>
      </c>
      <c r="AC21" s="4" t="s">
        <v>62</v>
      </c>
      <c r="AD21" s="6" t="s">
        <v>177</v>
      </c>
    </row>
    <row r="22" spans="1:58" ht="75">
      <c r="A22" s="26">
        <v>61</v>
      </c>
      <c r="B22" s="4">
        <v>17130</v>
      </c>
      <c r="C22" s="5" t="s">
        <v>37</v>
      </c>
      <c r="D22" s="5" t="s">
        <v>52</v>
      </c>
      <c r="E22" s="4" t="s">
        <v>65</v>
      </c>
      <c r="F22" s="4" t="s">
        <v>53</v>
      </c>
      <c r="G22" s="4" t="s">
        <v>277</v>
      </c>
      <c r="I22" s="4" t="s">
        <v>69</v>
      </c>
      <c r="J22" s="4" t="s">
        <v>341</v>
      </c>
      <c r="K22" s="4" t="s">
        <v>346</v>
      </c>
      <c r="L22" s="4" t="s">
        <v>349</v>
      </c>
      <c r="M22" s="4" t="s">
        <v>348</v>
      </c>
      <c r="R22" s="4" t="s">
        <v>350</v>
      </c>
      <c r="T22" s="7" t="s">
        <v>173</v>
      </c>
      <c r="U22" s="4" t="s">
        <v>351</v>
      </c>
      <c r="V22" s="6" t="s">
        <v>59</v>
      </c>
      <c r="AC22" s="4" t="s">
        <v>62</v>
      </c>
      <c r="AD22" s="6" t="s">
        <v>177</v>
      </c>
    </row>
    <row r="23" spans="1:58" ht="75">
      <c r="A23" s="7">
        <v>68</v>
      </c>
      <c r="B23" s="4">
        <v>17130</v>
      </c>
      <c r="C23" s="5" t="s">
        <v>37</v>
      </c>
      <c r="D23" s="5" t="s">
        <v>52</v>
      </c>
      <c r="E23" s="4" t="s">
        <v>65</v>
      </c>
      <c r="F23" s="4" t="s">
        <v>64</v>
      </c>
      <c r="G23" s="4" t="s">
        <v>278</v>
      </c>
      <c r="I23" s="4" t="s">
        <v>69</v>
      </c>
      <c r="J23" s="4" t="s">
        <v>340</v>
      </c>
      <c r="K23" s="4" t="s">
        <v>346</v>
      </c>
      <c r="L23" s="4" t="s">
        <v>347</v>
      </c>
      <c r="M23" s="4" t="s">
        <v>348</v>
      </c>
      <c r="N23" s="19"/>
      <c r="O23" s="19"/>
      <c r="P23" s="22"/>
      <c r="Q23" s="22"/>
      <c r="R23" s="4" t="s">
        <v>350</v>
      </c>
      <c r="S23" s="12"/>
      <c r="T23" s="7" t="s">
        <v>173</v>
      </c>
      <c r="U23" s="4" t="s">
        <v>351</v>
      </c>
      <c r="V23" s="6" t="s">
        <v>59</v>
      </c>
      <c r="W23" s="19"/>
      <c r="X23" s="19"/>
      <c r="Y23" s="19"/>
      <c r="Z23" s="22"/>
      <c r="AA23" s="19"/>
      <c r="AB23" s="19"/>
      <c r="AC23" s="4" t="s">
        <v>62</v>
      </c>
      <c r="AD23" s="6" t="s">
        <v>177</v>
      </c>
      <c r="AE23" s="22"/>
      <c r="AF23" s="19"/>
      <c r="AG23" s="19"/>
      <c r="AH23" s="19"/>
      <c r="AI23" s="19"/>
      <c r="AJ23" s="19"/>
      <c r="AK23" s="19"/>
      <c r="AL23" s="19"/>
      <c r="AM23" s="19"/>
      <c r="AN23" s="19"/>
      <c r="AO23" s="19"/>
      <c r="AP23" s="19"/>
      <c r="AQ23" s="20"/>
      <c r="AR23" s="20"/>
      <c r="AS23" s="20"/>
      <c r="AT23" s="19"/>
      <c r="AU23" s="20"/>
      <c r="AV23" s="20"/>
      <c r="AW23" s="19"/>
      <c r="AX23" s="20"/>
      <c r="AY23" s="19"/>
      <c r="AZ23" s="19"/>
      <c r="BA23" s="19"/>
      <c r="BB23" s="19"/>
      <c r="BC23" s="21"/>
      <c r="BD23" s="21"/>
      <c r="BE23" s="19"/>
      <c r="BF23" s="19"/>
    </row>
    <row r="24" spans="1:58" ht="75">
      <c r="A24" s="7">
        <v>68</v>
      </c>
      <c r="B24" s="4">
        <v>17130</v>
      </c>
      <c r="C24" s="5" t="s">
        <v>37</v>
      </c>
      <c r="D24" s="5" t="s">
        <v>52</v>
      </c>
      <c r="E24" s="4" t="s">
        <v>65</v>
      </c>
      <c r="F24" s="4" t="s">
        <v>64</v>
      </c>
      <c r="G24" s="4" t="s">
        <v>278</v>
      </c>
      <c r="I24" s="4" t="s">
        <v>69</v>
      </c>
      <c r="J24" s="4" t="s">
        <v>341</v>
      </c>
      <c r="K24" s="4" t="s">
        <v>346</v>
      </c>
      <c r="L24" s="4" t="s">
        <v>349</v>
      </c>
      <c r="M24" s="4" t="s">
        <v>348</v>
      </c>
      <c r="N24" s="19"/>
      <c r="O24" s="19"/>
      <c r="P24" s="22"/>
      <c r="Q24" s="22"/>
      <c r="R24" s="4" t="s">
        <v>350</v>
      </c>
      <c r="S24" s="12"/>
      <c r="T24" s="7" t="s">
        <v>173</v>
      </c>
      <c r="U24" s="4" t="s">
        <v>351</v>
      </c>
      <c r="V24" s="6" t="s">
        <v>59</v>
      </c>
      <c r="W24" s="19"/>
      <c r="X24" s="19"/>
      <c r="Y24" s="19"/>
      <c r="Z24" s="22"/>
      <c r="AA24" s="19"/>
      <c r="AB24" s="19"/>
      <c r="AC24" s="4" t="s">
        <v>62</v>
      </c>
      <c r="AD24" s="6" t="s">
        <v>177</v>
      </c>
      <c r="AE24" s="22"/>
      <c r="AF24" s="19"/>
      <c r="AG24" s="19"/>
      <c r="AH24" s="19"/>
      <c r="AI24" s="19"/>
      <c r="AJ24" s="19"/>
      <c r="AK24" s="19"/>
      <c r="AL24" s="19"/>
      <c r="AM24" s="19"/>
      <c r="AN24" s="19"/>
      <c r="AO24" s="19"/>
      <c r="AP24" s="19"/>
      <c r="AQ24" s="20"/>
      <c r="AR24" s="20"/>
      <c r="AS24" s="20"/>
      <c r="AT24" s="19"/>
      <c r="AU24" s="20"/>
      <c r="AV24" s="20"/>
      <c r="AW24" s="19"/>
      <c r="AX24" s="20"/>
      <c r="AY24" s="19"/>
      <c r="AZ24" s="19"/>
      <c r="BA24" s="19"/>
      <c r="BB24" s="19"/>
      <c r="BC24" s="21"/>
      <c r="BD24" s="21"/>
      <c r="BE24" s="19"/>
      <c r="BF24" s="19"/>
    </row>
    <row r="25" spans="1:58" ht="60">
      <c r="A25" s="7">
        <v>78</v>
      </c>
      <c r="B25" s="4">
        <v>17160</v>
      </c>
      <c r="C25" s="5" t="s">
        <v>107</v>
      </c>
      <c r="D25" s="5" t="s">
        <v>75</v>
      </c>
      <c r="E25" s="4" t="s">
        <v>65</v>
      </c>
      <c r="F25" s="4" t="s">
        <v>44</v>
      </c>
      <c r="G25" s="4" t="s">
        <v>110</v>
      </c>
      <c r="I25" s="4" t="s">
        <v>69</v>
      </c>
      <c r="J25" s="4" t="s">
        <v>338</v>
      </c>
      <c r="K25" s="4" t="s">
        <v>66</v>
      </c>
      <c r="L25" s="4" t="s">
        <v>163</v>
      </c>
      <c r="M25" s="4" t="s">
        <v>342</v>
      </c>
      <c r="R25" s="4" t="s">
        <v>350</v>
      </c>
      <c r="T25" s="7" t="s">
        <v>173</v>
      </c>
      <c r="U25" s="4" t="s">
        <v>351</v>
      </c>
      <c r="V25" s="6" t="s">
        <v>59</v>
      </c>
      <c r="AC25" s="4" t="s">
        <v>62</v>
      </c>
      <c r="AD25" s="6" t="s">
        <v>177</v>
      </c>
    </row>
    <row r="26" spans="1:58" ht="90">
      <c r="A26" s="7">
        <v>78</v>
      </c>
      <c r="B26" s="4">
        <v>17160</v>
      </c>
      <c r="C26" s="5" t="s">
        <v>107</v>
      </c>
      <c r="D26" s="5" t="s">
        <v>75</v>
      </c>
      <c r="E26" s="4" t="s">
        <v>65</v>
      </c>
      <c r="F26" s="4" t="s">
        <v>44</v>
      </c>
      <c r="G26" s="4" t="s">
        <v>110</v>
      </c>
      <c r="I26" s="4" t="s">
        <v>69</v>
      </c>
      <c r="J26" s="4" t="s">
        <v>339</v>
      </c>
      <c r="K26" s="4" t="s">
        <v>66</v>
      </c>
      <c r="L26" s="4" t="s">
        <v>163</v>
      </c>
      <c r="M26" s="4" t="s">
        <v>342</v>
      </c>
      <c r="R26" s="4" t="s">
        <v>350</v>
      </c>
      <c r="T26" s="7" t="s">
        <v>173</v>
      </c>
      <c r="U26" s="4" t="s">
        <v>351</v>
      </c>
      <c r="V26" s="6" t="s">
        <v>59</v>
      </c>
      <c r="AC26" s="4" t="s">
        <v>62</v>
      </c>
      <c r="AD26" s="6" t="s">
        <v>177</v>
      </c>
    </row>
    <row r="27" spans="1:58" ht="60">
      <c r="A27" s="7">
        <v>78</v>
      </c>
      <c r="B27" s="4">
        <v>17160</v>
      </c>
      <c r="C27" s="5" t="s">
        <v>107</v>
      </c>
      <c r="D27" s="5" t="s">
        <v>75</v>
      </c>
      <c r="E27" s="4" t="s">
        <v>65</v>
      </c>
      <c r="F27" s="4" t="s">
        <v>44</v>
      </c>
      <c r="G27" s="4" t="s">
        <v>110</v>
      </c>
      <c r="I27" s="4" t="s">
        <v>69</v>
      </c>
      <c r="J27" s="4" t="s">
        <v>335</v>
      </c>
      <c r="K27" s="4" t="s">
        <v>66</v>
      </c>
      <c r="L27" s="4" t="s">
        <v>343</v>
      </c>
      <c r="M27" s="4" t="s">
        <v>344</v>
      </c>
      <c r="R27" s="4" t="s">
        <v>350</v>
      </c>
      <c r="T27" s="7" t="s">
        <v>173</v>
      </c>
      <c r="U27" s="4" t="s">
        <v>351</v>
      </c>
      <c r="V27" s="6" t="s">
        <v>59</v>
      </c>
      <c r="AC27" s="4" t="s">
        <v>62</v>
      </c>
      <c r="AD27" s="6" t="s">
        <v>177</v>
      </c>
    </row>
    <row r="28" spans="1:58" ht="75">
      <c r="A28" s="26">
        <v>85</v>
      </c>
      <c r="B28" s="12">
        <v>17180</v>
      </c>
      <c r="C28" s="19" t="s">
        <v>39</v>
      </c>
      <c r="D28" s="19" t="s">
        <v>52</v>
      </c>
      <c r="E28" s="4" t="s">
        <v>65</v>
      </c>
      <c r="F28" s="4" t="s">
        <v>44</v>
      </c>
      <c r="G28" s="4" t="s">
        <v>70</v>
      </c>
      <c r="I28" s="4" t="s">
        <v>69</v>
      </c>
      <c r="J28" s="4" t="s">
        <v>340</v>
      </c>
      <c r="K28" s="4" t="s">
        <v>346</v>
      </c>
      <c r="L28" s="4" t="s">
        <v>347</v>
      </c>
      <c r="M28" s="4" t="s">
        <v>348</v>
      </c>
      <c r="N28" s="19"/>
      <c r="O28" s="19"/>
      <c r="P28" s="22"/>
      <c r="Q28" s="22"/>
      <c r="R28" s="4" t="s">
        <v>350</v>
      </c>
      <c r="S28" s="12"/>
      <c r="T28" s="7" t="s">
        <v>173</v>
      </c>
      <c r="U28" s="4" t="s">
        <v>351</v>
      </c>
      <c r="V28" s="6" t="s">
        <v>59</v>
      </c>
      <c r="W28" s="19"/>
      <c r="X28" s="19"/>
      <c r="Y28" s="19"/>
      <c r="Z28" s="22"/>
      <c r="AA28" s="19"/>
      <c r="AB28" s="19"/>
      <c r="AC28" s="4" t="s">
        <v>62</v>
      </c>
      <c r="AD28" s="6" t="s">
        <v>177</v>
      </c>
      <c r="AE28" s="22"/>
      <c r="AF28" s="19"/>
      <c r="AG28" s="19"/>
      <c r="AH28" s="19"/>
      <c r="AI28" s="19"/>
      <c r="AJ28" s="19"/>
      <c r="AK28" s="19"/>
      <c r="AL28" s="19"/>
      <c r="AM28" s="19"/>
      <c r="AN28" s="19"/>
      <c r="AO28" s="19"/>
      <c r="AP28" s="19"/>
      <c r="AQ28" s="20"/>
      <c r="AR28" s="20"/>
      <c r="AS28" s="20"/>
      <c r="AT28" s="19"/>
      <c r="AU28" s="20"/>
      <c r="AV28" s="20"/>
      <c r="AW28" s="19"/>
      <c r="AX28" s="20"/>
      <c r="AY28" s="19"/>
      <c r="AZ28" s="19"/>
      <c r="BA28" s="19"/>
      <c r="BB28" s="19"/>
      <c r="BC28" s="21"/>
      <c r="BD28" s="21"/>
      <c r="BE28" s="19"/>
      <c r="BF28" s="19"/>
    </row>
    <row r="29" spans="1:58" ht="75">
      <c r="A29" s="7">
        <v>93</v>
      </c>
      <c r="B29" s="12">
        <v>17180</v>
      </c>
      <c r="C29" s="19" t="s">
        <v>39</v>
      </c>
      <c r="D29" s="19" t="s">
        <v>52</v>
      </c>
      <c r="E29" s="4" t="s">
        <v>65</v>
      </c>
      <c r="F29" s="12" t="s">
        <v>53</v>
      </c>
      <c r="G29" s="4" t="s">
        <v>277</v>
      </c>
      <c r="H29" s="22"/>
      <c r="I29" s="4" t="s">
        <v>69</v>
      </c>
      <c r="J29" s="4" t="s">
        <v>340</v>
      </c>
      <c r="K29" s="4" t="s">
        <v>346</v>
      </c>
      <c r="L29" s="4" t="s">
        <v>347</v>
      </c>
      <c r="M29" s="4" t="s">
        <v>348</v>
      </c>
      <c r="R29" s="4" t="s">
        <v>350</v>
      </c>
      <c r="T29" s="7" t="s">
        <v>173</v>
      </c>
      <c r="U29" s="4" t="s">
        <v>351</v>
      </c>
      <c r="V29" s="6" t="s">
        <v>59</v>
      </c>
      <c r="AC29" s="4" t="s">
        <v>62</v>
      </c>
      <c r="AD29" s="6" t="s">
        <v>177</v>
      </c>
    </row>
    <row r="30" spans="1:58" ht="75">
      <c r="A30" s="7">
        <v>93</v>
      </c>
      <c r="B30" s="12">
        <v>17180</v>
      </c>
      <c r="C30" s="19" t="s">
        <v>39</v>
      </c>
      <c r="D30" s="19" t="s">
        <v>52</v>
      </c>
      <c r="E30" s="4" t="s">
        <v>65</v>
      </c>
      <c r="F30" s="12" t="s">
        <v>53</v>
      </c>
      <c r="G30" s="4" t="s">
        <v>277</v>
      </c>
      <c r="H30" s="22"/>
      <c r="I30" s="4" t="s">
        <v>69</v>
      </c>
      <c r="J30" s="4" t="s">
        <v>341</v>
      </c>
      <c r="K30" s="4" t="s">
        <v>346</v>
      </c>
      <c r="L30" s="4" t="s">
        <v>349</v>
      </c>
      <c r="M30" s="4" t="s">
        <v>348</v>
      </c>
      <c r="R30" s="4" t="s">
        <v>350</v>
      </c>
      <c r="T30" s="7" t="s">
        <v>173</v>
      </c>
      <c r="U30" s="4" t="s">
        <v>351</v>
      </c>
      <c r="V30" s="6" t="s">
        <v>59</v>
      </c>
      <c r="AC30" s="4" t="s">
        <v>62</v>
      </c>
      <c r="AD30" s="6" t="s">
        <v>177</v>
      </c>
    </row>
    <row r="31" spans="1:58" ht="60">
      <c r="A31" s="26">
        <v>97</v>
      </c>
      <c r="B31" s="12">
        <v>17180</v>
      </c>
      <c r="C31" s="19" t="s">
        <v>39</v>
      </c>
      <c r="D31" s="19" t="s">
        <v>52</v>
      </c>
      <c r="E31" s="4" t="s">
        <v>65</v>
      </c>
      <c r="F31" s="12" t="s">
        <v>53</v>
      </c>
      <c r="G31" s="12" t="s">
        <v>118</v>
      </c>
      <c r="H31" s="22"/>
      <c r="I31" s="4" t="s">
        <v>69</v>
      </c>
      <c r="J31" s="4" t="s">
        <v>338</v>
      </c>
      <c r="K31" s="4" t="s">
        <v>66</v>
      </c>
      <c r="L31" s="4" t="s">
        <v>163</v>
      </c>
      <c r="M31" s="4" t="s">
        <v>342</v>
      </c>
      <c r="R31" s="4" t="s">
        <v>350</v>
      </c>
      <c r="T31" s="7" t="s">
        <v>173</v>
      </c>
      <c r="U31" s="4" t="s">
        <v>351</v>
      </c>
      <c r="V31" s="6" t="s">
        <v>59</v>
      </c>
      <c r="AC31" s="4" t="s">
        <v>62</v>
      </c>
      <c r="AD31" s="6" t="s">
        <v>177</v>
      </c>
    </row>
    <row r="32" spans="1:58" ht="90">
      <c r="A32" s="26">
        <v>97</v>
      </c>
      <c r="B32" s="12">
        <v>17180</v>
      </c>
      <c r="C32" s="19" t="s">
        <v>39</v>
      </c>
      <c r="D32" s="19" t="s">
        <v>52</v>
      </c>
      <c r="E32" s="4" t="s">
        <v>65</v>
      </c>
      <c r="F32" s="12" t="s">
        <v>53</v>
      </c>
      <c r="G32" s="12" t="s">
        <v>118</v>
      </c>
      <c r="H32" s="22"/>
      <c r="I32" s="4" t="s">
        <v>69</v>
      </c>
      <c r="J32" s="4" t="s">
        <v>339</v>
      </c>
      <c r="K32" s="4" t="s">
        <v>66</v>
      </c>
      <c r="L32" s="4" t="s">
        <v>163</v>
      </c>
      <c r="M32" s="4" t="s">
        <v>342</v>
      </c>
      <c r="R32" s="4" t="s">
        <v>350</v>
      </c>
      <c r="T32" s="7" t="s">
        <v>173</v>
      </c>
      <c r="U32" s="4" t="s">
        <v>351</v>
      </c>
      <c r="V32" s="6" t="s">
        <v>59</v>
      </c>
      <c r="AC32" s="4" t="s">
        <v>62</v>
      </c>
      <c r="AD32" s="6" t="s">
        <v>177</v>
      </c>
    </row>
    <row r="33" spans="1:30" ht="60">
      <c r="A33" s="26">
        <v>97</v>
      </c>
      <c r="B33" s="12">
        <v>17180</v>
      </c>
      <c r="C33" s="19" t="s">
        <v>39</v>
      </c>
      <c r="D33" s="19" t="s">
        <v>52</v>
      </c>
      <c r="E33" s="4" t="s">
        <v>65</v>
      </c>
      <c r="F33" s="12" t="s">
        <v>53</v>
      </c>
      <c r="G33" s="12" t="s">
        <v>118</v>
      </c>
      <c r="H33" s="22"/>
      <c r="I33" s="4" t="s">
        <v>69</v>
      </c>
      <c r="J33" s="4" t="s">
        <v>335</v>
      </c>
      <c r="K33" s="4" t="s">
        <v>66</v>
      </c>
      <c r="L33" s="4" t="s">
        <v>343</v>
      </c>
      <c r="M33" s="4" t="s">
        <v>344</v>
      </c>
      <c r="R33" s="4" t="s">
        <v>350</v>
      </c>
      <c r="T33" s="7" t="s">
        <v>173</v>
      </c>
      <c r="U33" s="4" t="s">
        <v>351</v>
      </c>
      <c r="V33" s="6" t="s">
        <v>59</v>
      </c>
      <c r="AC33" s="4" t="s">
        <v>62</v>
      </c>
      <c r="AD33" s="6" t="s">
        <v>177</v>
      </c>
    </row>
    <row r="34" spans="1:30" ht="60">
      <c r="A34" s="7">
        <v>102</v>
      </c>
      <c r="B34" s="12">
        <v>17180</v>
      </c>
      <c r="C34" s="19" t="s">
        <v>39</v>
      </c>
      <c r="D34" s="19" t="s">
        <v>52</v>
      </c>
      <c r="E34" s="4" t="s">
        <v>65</v>
      </c>
      <c r="F34" s="12" t="s">
        <v>64</v>
      </c>
      <c r="G34" s="12" t="s">
        <v>117</v>
      </c>
      <c r="H34" s="22"/>
      <c r="I34" s="4" t="s">
        <v>69</v>
      </c>
      <c r="J34" s="4" t="s">
        <v>338</v>
      </c>
      <c r="K34" s="4" t="s">
        <v>66</v>
      </c>
      <c r="L34" s="4" t="s">
        <v>163</v>
      </c>
      <c r="M34" s="4" t="s">
        <v>342</v>
      </c>
      <c r="R34" s="4" t="s">
        <v>350</v>
      </c>
      <c r="T34" s="7" t="s">
        <v>173</v>
      </c>
      <c r="U34" s="4" t="s">
        <v>351</v>
      </c>
      <c r="V34" s="6" t="s">
        <v>59</v>
      </c>
      <c r="AC34" s="4" t="s">
        <v>62</v>
      </c>
      <c r="AD34" s="6" t="s">
        <v>177</v>
      </c>
    </row>
    <row r="35" spans="1:30" ht="90">
      <c r="A35" s="7">
        <v>102</v>
      </c>
      <c r="B35" s="12">
        <v>17180</v>
      </c>
      <c r="C35" s="19" t="s">
        <v>39</v>
      </c>
      <c r="D35" s="19" t="s">
        <v>52</v>
      </c>
      <c r="E35" s="4" t="s">
        <v>65</v>
      </c>
      <c r="F35" s="12" t="s">
        <v>64</v>
      </c>
      <c r="G35" s="12" t="s">
        <v>117</v>
      </c>
      <c r="H35" s="22"/>
      <c r="I35" s="4" t="s">
        <v>69</v>
      </c>
      <c r="J35" s="4" t="s">
        <v>339</v>
      </c>
      <c r="K35" s="4" t="s">
        <v>66</v>
      </c>
      <c r="L35" s="4" t="s">
        <v>163</v>
      </c>
      <c r="M35" s="4" t="s">
        <v>342</v>
      </c>
      <c r="R35" s="4" t="s">
        <v>350</v>
      </c>
      <c r="T35" s="7" t="s">
        <v>173</v>
      </c>
      <c r="U35" s="4" t="s">
        <v>351</v>
      </c>
      <c r="V35" s="6" t="s">
        <v>59</v>
      </c>
      <c r="AC35" s="4" t="s">
        <v>62</v>
      </c>
      <c r="AD35" s="6" t="s">
        <v>177</v>
      </c>
    </row>
    <row r="36" spans="1:30" ht="60">
      <c r="A36" s="7">
        <v>102</v>
      </c>
      <c r="B36" s="12">
        <v>17180</v>
      </c>
      <c r="C36" s="19" t="s">
        <v>39</v>
      </c>
      <c r="D36" s="19" t="s">
        <v>52</v>
      </c>
      <c r="E36" s="4" t="s">
        <v>65</v>
      </c>
      <c r="F36" s="12" t="s">
        <v>64</v>
      </c>
      <c r="G36" s="12" t="s">
        <v>117</v>
      </c>
      <c r="H36" s="22"/>
      <c r="I36" s="4" t="s">
        <v>69</v>
      </c>
      <c r="J36" s="4" t="s">
        <v>335</v>
      </c>
      <c r="K36" s="4" t="s">
        <v>66</v>
      </c>
      <c r="L36" s="4" t="s">
        <v>343</v>
      </c>
      <c r="M36" s="4" t="s">
        <v>344</v>
      </c>
      <c r="R36" s="4" t="s">
        <v>350</v>
      </c>
      <c r="T36" s="7" t="s">
        <v>173</v>
      </c>
      <c r="U36" s="4" t="s">
        <v>351</v>
      </c>
      <c r="V36" s="6" t="s">
        <v>59</v>
      </c>
      <c r="AC36" s="4" t="s">
        <v>62</v>
      </c>
      <c r="AD36" s="6" t="s">
        <v>177</v>
      </c>
    </row>
    <row r="37" spans="1:30" ht="75">
      <c r="A37" s="26">
        <v>103</v>
      </c>
      <c r="B37" s="12">
        <v>17180</v>
      </c>
      <c r="C37" s="19" t="s">
        <v>39</v>
      </c>
      <c r="D37" s="19" t="s">
        <v>52</v>
      </c>
      <c r="E37" s="4" t="s">
        <v>65</v>
      </c>
      <c r="F37" s="12" t="s">
        <v>64</v>
      </c>
      <c r="G37" s="4" t="s">
        <v>277</v>
      </c>
      <c r="I37" s="4" t="s">
        <v>69</v>
      </c>
      <c r="J37" s="4" t="s">
        <v>340</v>
      </c>
      <c r="K37" s="4" t="s">
        <v>346</v>
      </c>
      <c r="L37" s="4" t="s">
        <v>347</v>
      </c>
      <c r="M37" s="4" t="s">
        <v>348</v>
      </c>
      <c r="R37" s="4" t="s">
        <v>350</v>
      </c>
      <c r="T37" s="7" t="s">
        <v>173</v>
      </c>
      <c r="U37" s="4" t="s">
        <v>351</v>
      </c>
      <c r="V37" s="6" t="s">
        <v>59</v>
      </c>
      <c r="AC37" s="4" t="s">
        <v>62</v>
      </c>
      <c r="AD37" s="6" t="s">
        <v>177</v>
      </c>
    </row>
    <row r="38" spans="1:30" ht="75">
      <c r="A38" s="26">
        <v>103</v>
      </c>
      <c r="B38" s="12">
        <v>17180</v>
      </c>
      <c r="C38" s="19" t="s">
        <v>39</v>
      </c>
      <c r="D38" s="19" t="s">
        <v>52</v>
      </c>
      <c r="E38" s="4" t="s">
        <v>65</v>
      </c>
      <c r="F38" s="12" t="s">
        <v>64</v>
      </c>
      <c r="G38" s="4" t="s">
        <v>277</v>
      </c>
      <c r="I38" s="4" t="s">
        <v>69</v>
      </c>
      <c r="J38" s="4" t="s">
        <v>341</v>
      </c>
      <c r="K38" s="4" t="s">
        <v>346</v>
      </c>
      <c r="L38" s="4" t="s">
        <v>349</v>
      </c>
      <c r="M38" s="4" t="s">
        <v>348</v>
      </c>
      <c r="R38" s="4" t="s">
        <v>350</v>
      </c>
      <c r="T38" s="7" t="s">
        <v>173</v>
      </c>
      <c r="U38" s="4" t="s">
        <v>351</v>
      </c>
      <c r="V38" s="6" t="s">
        <v>59</v>
      </c>
      <c r="AC38" s="4" t="s">
        <v>62</v>
      </c>
      <c r="AD38" s="6" t="s">
        <v>177</v>
      </c>
    </row>
    <row r="39" spans="1:30" ht="60">
      <c r="A39" s="7">
        <v>111</v>
      </c>
      <c r="B39" s="4">
        <v>17240</v>
      </c>
      <c r="C39" s="5" t="s">
        <v>40</v>
      </c>
      <c r="D39" s="5" t="s">
        <v>75</v>
      </c>
      <c r="E39" s="4" t="s">
        <v>65</v>
      </c>
      <c r="F39" s="4" t="s">
        <v>64</v>
      </c>
      <c r="G39" s="4" t="s">
        <v>84</v>
      </c>
      <c r="I39" s="4" t="s">
        <v>69</v>
      </c>
      <c r="J39" s="4" t="s">
        <v>338</v>
      </c>
      <c r="K39" s="4" t="s">
        <v>66</v>
      </c>
      <c r="L39" s="4" t="s">
        <v>163</v>
      </c>
      <c r="M39" s="4" t="s">
        <v>342</v>
      </c>
      <c r="R39" s="4" t="s">
        <v>350</v>
      </c>
      <c r="T39" s="7" t="s">
        <v>173</v>
      </c>
      <c r="U39" s="4" t="s">
        <v>351</v>
      </c>
      <c r="V39" s="6" t="s">
        <v>59</v>
      </c>
      <c r="AC39" s="4" t="s">
        <v>62</v>
      </c>
      <c r="AD39" s="6" t="s">
        <v>177</v>
      </c>
    </row>
    <row r="40" spans="1:30" ht="90">
      <c r="A40" s="7">
        <v>111</v>
      </c>
      <c r="B40" s="4">
        <v>17240</v>
      </c>
      <c r="C40" s="5" t="s">
        <v>40</v>
      </c>
      <c r="D40" s="5" t="s">
        <v>75</v>
      </c>
      <c r="E40" s="4" t="s">
        <v>65</v>
      </c>
      <c r="F40" s="4" t="s">
        <v>64</v>
      </c>
      <c r="G40" s="4" t="s">
        <v>84</v>
      </c>
      <c r="I40" s="4" t="s">
        <v>69</v>
      </c>
      <c r="J40" s="4" t="s">
        <v>339</v>
      </c>
      <c r="K40" s="4" t="s">
        <v>66</v>
      </c>
      <c r="L40" s="4" t="s">
        <v>163</v>
      </c>
      <c r="M40" s="4" t="s">
        <v>342</v>
      </c>
      <c r="R40" s="4" t="s">
        <v>350</v>
      </c>
      <c r="T40" s="7" t="s">
        <v>173</v>
      </c>
      <c r="U40" s="4" t="s">
        <v>351</v>
      </c>
      <c r="V40" s="6" t="s">
        <v>59</v>
      </c>
      <c r="AC40" s="4" t="s">
        <v>62</v>
      </c>
      <c r="AD40" s="6" t="s">
        <v>177</v>
      </c>
    </row>
    <row r="41" spans="1:30" ht="60">
      <c r="A41" s="7">
        <v>111</v>
      </c>
      <c r="B41" s="4">
        <v>17240</v>
      </c>
      <c r="C41" s="5" t="s">
        <v>40</v>
      </c>
      <c r="D41" s="5" t="s">
        <v>75</v>
      </c>
      <c r="E41" s="4" t="s">
        <v>65</v>
      </c>
      <c r="F41" s="4" t="s">
        <v>64</v>
      </c>
      <c r="G41" s="4" t="s">
        <v>84</v>
      </c>
      <c r="I41" s="4" t="s">
        <v>69</v>
      </c>
      <c r="J41" s="4" t="s">
        <v>335</v>
      </c>
      <c r="K41" s="4" t="s">
        <v>66</v>
      </c>
      <c r="L41" s="4" t="s">
        <v>343</v>
      </c>
      <c r="M41" s="4" t="s">
        <v>344</v>
      </c>
      <c r="R41" s="4" t="s">
        <v>350</v>
      </c>
      <c r="T41" s="7" t="s">
        <v>173</v>
      </c>
      <c r="U41" s="4" t="s">
        <v>351</v>
      </c>
      <c r="V41" s="6" t="s">
        <v>59</v>
      </c>
      <c r="AC41" s="4" t="s">
        <v>62</v>
      </c>
      <c r="AD41" s="6" t="s">
        <v>177</v>
      </c>
    </row>
    <row r="42" spans="1:30" ht="60">
      <c r="A42" s="7">
        <v>131</v>
      </c>
      <c r="B42" s="4">
        <v>17330</v>
      </c>
      <c r="C42" s="5" t="s">
        <v>100</v>
      </c>
      <c r="D42" s="5" t="s">
        <v>75</v>
      </c>
      <c r="E42" s="4" t="s">
        <v>65</v>
      </c>
      <c r="F42" s="4" t="s">
        <v>89</v>
      </c>
      <c r="G42" s="4" t="s">
        <v>279</v>
      </c>
      <c r="I42" s="4" t="s">
        <v>69</v>
      </c>
      <c r="J42" s="4" t="s">
        <v>338</v>
      </c>
      <c r="K42" s="4" t="s">
        <v>66</v>
      </c>
      <c r="L42" s="4" t="s">
        <v>163</v>
      </c>
      <c r="M42" s="4" t="s">
        <v>342</v>
      </c>
      <c r="R42" s="4" t="s">
        <v>350</v>
      </c>
      <c r="T42" s="7" t="s">
        <v>173</v>
      </c>
      <c r="U42" s="4" t="s">
        <v>351</v>
      </c>
      <c r="V42" s="6" t="s">
        <v>59</v>
      </c>
      <c r="AC42" s="4" t="s">
        <v>62</v>
      </c>
      <c r="AD42" s="6" t="s">
        <v>177</v>
      </c>
    </row>
    <row r="43" spans="1:30" ht="90">
      <c r="A43" s="7">
        <v>131</v>
      </c>
      <c r="B43" s="4">
        <v>17330</v>
      </c>
      <c r="C43" s="5" t="s">
        <v>100</v>
      </c>
      <c r="D43" s="5" t="s">
        <v>75</v>
      </c>
      <c r="E43" s="4" t="s">
        <v>65</v>
      </c>
      <c r="F43" s="4" t="s">
        <v>89</v>
      </c>
      <c r="G43" s="4" t="s">
        <v>279</v>
      </c>
      <c r="I43" s="4" t="s">
        <v>69</v>
      </c>
      <c r="J43" s="4" t="s">
        <v>339</v>
      </c>
      <c r="K43" s="4" t="s">
        <v>66</v>
      </c>
      <c r="L43" s="4" t="s">
        <v>163</v>
      </c>
      <c r="M43" s="4" t="s">
        <v>342</v>
      </c>
      <c r="R43" s="4" t="s">
        <v>350</v>
      </c>
      <c r="T43" s="7" t="s">
        <v>173</v>
      </c>
      <c r="U43" s="4" t="s">
        <v>351</v>
      </c>
      <c r="V43" s="6" t="s">
        <v>59</v>
      </c>
      <c r="AC43" s="4" t="s">
        <v>62</v>
      </c>
      <c r="AD43" s="6" t="s">
        <v>177</v>
      </c>
    </row>
    <row r="44" spans="1:30" ht="60">
      <c r="A44" s="7">
        <v>131</v>
      </c>
      <c r="B44" s="4">
        <v>17330</v>
      </c>
      <c r="C44" s="5" t="s">
        <v>100</v>
      </c>
      <c r="D44" s="5" t="s">
        <v>75</v>
      </c>
      <c r="E44" s="4" t="s">
        <v>65</v>
      </c>
      <c r="F44" s="4" t="s">
        <v>89</v>
      </c>
      <c r="G44" s="4" t="s">
        <v>279</v>
      </c>
      <c r="I44" s="4" t="s">
        <v>69</v>
      </c>
      <c r="J44" s="4" t="s">
        <v>335</v>
      </c>
      <c r="K44" s="4" t="s">
        <v>66</v>
      </c>
      <c r="L44" s="4" t="s">
        <v>343</v>
      </c>
      <c r="M44" s="4" t="s">
        <v>344</v>
      </c>
      <c r="R44" s="4" t="s">
        <v>350</v>
      </c>
      <c r="T44" s="7" t="s">
        <v>173</v>
      </c>
      <c r="U44" s="4" t="s">
        <v>351</v>
      </c>
      <c r="V44" s="6" t="s">
        <v>59</v>
      </c>
      <c r="AC44" s="4" t="s">
        <v>62</v>
      </c>
      <c r="AD44" s="6" t="s">
        <v>177</v>
      </c>
    </row>
    <row r="45" spans="1:30" ht="60">
      <c r="A45" s="26">
        <v>139</v>
      </c>
      <c r="B45" s="4">
        <v>17330</v>
      </c>
      <c r="C45" s="5" t="s">
        <v>100</v>
      </c>
      <c r="D45" s="5" t="s">
        <v>75</v>
      </c>
      <c r="E45" s="4" t="s">
        <v>65</v>
      </c>
      <c r="F45" s="4" t="s">
        <v>44</v>
      </c>
      <c r="G45" s="4" t="s">
        <v>280</v>
      </c>
      <c r="I45" s="4" t="s">
        <v>69</v>
      </c>
      <c r="J45" s="4" t="s">
        <v>338</v>
      </c>
      <c r="K45" s="4" t="s">
        <v>66</v>
      </c>
      <c r="L45" s="4" t="s">
        <v>163</v>
      </c>
      <c r="M45" s="4" t="s">
        <v>342</v>
      </c>
      <c r="R45" s="4" t="s">
        <v>350</v>
      </c>
      <c r="T45" s="7" t="s">
        <v>173</v>
      </c>
      <c r="U45" s="4" t="s">
        <v>351</v>
      </c>
      <c r="V45" s="6" t="s">
        <v>59</v>
      </c>
      <c r="AC45" s="4" t="s">
        <v>62</v>
      </c>
      <c r="AD45" s="6" t="s">
        <v>177</v>
      </c>
    </row>
    <row r="46" spans="1:30" ht="90">
      <c r="A46" s="26">
        <v>139</v>
      </c>
      <c r="B46" s="4">
        <v>17330</v>
      </c>
      <c r="C46" s="5" t="s">
        <v>100</v>
      </c>
      <c r="D46" s="5" t="s">
        <v>75</v>
      </c>
      <c r="E46" s="4" t="s">
        <v>65</v>
      </c>
      <c r="F46" s="4" t="s">
        <v>44</v>
      </c>
      <c r="G46" s="4" t="s">
        <v>280</v>
      </c>
      <c r="I46" s="4" t="s">
        <v>69</v>
      </c>
      <c r="J46" s="4" t="s">
        <v>339</v>
      </c>
      <c r="K46" s="4" t="s">
        <v>66</v>
      </c>
      <c r="L46" s="4" t="s">
        <v>163</v>
      </c>
      <c r="M46" s="4" t="s">
        <v>342</v>
      </c>
      <c r="R46" s="4" t="s">
        <v>350</v>
      </c>
      <c r="T46" s="7" t="s">
        <v>173</v>
      </c>
      <c r="U46" s="4" t="s">
        <v>351</v>
      </c>
      <c r="V46" s="6" t="s">
        <v>59</v>
      </c>
      <c r="AC46" s="4" t="s">
        <v>62</v>
      </c>
      <c r="AD46" s="6" t="s">
        <v>177</v>
      </c>
    </row>
    <row r="47" spans="1:30" ht="60">
      <c r="A47" s="26">
        <v>139</v>
      </c>
      <c r="B47" s="4">
        <v>17330</v>
      </c>
      <c r="C47" s="5" t="s">
        <v>100</v>
      </c>
      <c r="D47" s="5" t="s">
        <v>75</v>
      </c>
      <c r="E47" s="4" t="s">
        <v>65</v>
      </c>
      <c r="F47" s="4" t="s">
        <v>44</v>
      </c>
      <c r="G47" s="4" t="s">
        <v>280</v>
      </c>
      <c r="I47" s="4" t="s">
        <v>69</v>
      </c>
      <c r="J47" s="4" t="s">
        <v>335</v>
      </c>
      <c r="K47" s="4" t="s">
        <v>66</v>
      </c>
      <c r="L47" s="4" t="s">
        <v>343</v>
      </c>
      <c r="M47" s="4" t="s">
        <v>344</v>
      </c>
      <c r="R47" s="4" t="s">
        <v>350</v>
      </c>
      <c r="T47" s="7" t="s">
        <v>173</v>
      </c>
      <c r="U47" s="4" t="s">
        <v>351</v>
      </c>
      <c r="V47" s="6" t="s">
        <v>59</v>
      </c>
      <c r="AC47" s="4" t="s">
        <v>62</v>
      </c>
      <c r="AD47" s="6" t="s">
        <v>177</v>
      </c>
    </row>
    <row r="48" spans="1:30" ht="60">
      <c r="A48" s="7">
        <v>149</v>
      </c>
      <c r="B48" s="4">
        <v>17330</v>
      </c>
      <c r="C48" s="5" t="s">
        <v>100</v>
      </c>
      <c r="D48" s="5" t="s">
        <v>75</v>
      </c>
      <c r="E48" s="4" t="s">
        <v>65</v>
      </c>
      <c r="F48" s="4" t="s">
        <v>64</v>
      </c>
      <c r="G48" s="4" t="s">
        <v>102</v>
      </c>
      <c r="I48" s="4" t="s">
        <v>69</v>
      </c>
      <c r="J48" s="4" t="s">
        <v>336</v>
      </c>
      <c r="K48" s="4" t="s">
        <v>66</v>
      </c>
      <c r="L48" s="4" t="s">
        <v>343</v>
      </c>
      <c r="M48" s="4" t="s">
        <v>345</v>
      </c>
      <c r="R48" s="4" t="s">
        <v>350</v>
      </c>
      <c r="T48" s="7" t="s">
        <v>173</v>
      </c>
      <c r="U48" s="4" t="s">
        <v>351</v>
      </c>
      <c r="V48" s="6" t="s">
        <v>59</v>
      </c>
      <c r="AC48" s="4" t="s">
        <v>62</v>
      </c>
      <c r="AD48" s="6" t="s">
        <v>177</v>
      </c>
    </row>
    <row r="49" spans="1:31" s="29" customFormat="1" ht="60">
      <c r="A49" s="26">
        <v>151</v>
      </c>
      <c r="B49" s="4">
        <v>23160</v>
      </c>
      <c r="C49" s="5" t="s">
        <v>104</v>
      </c>
      <c r="D49" s="5" t="s">
        <v>75</v>
      </c>
      <c r="E49" s="4" t="s">
        <v>65</v>
      </c>
      <c r="F49" s="4" t="s">
        <v>126</v>
      </c>
      <c r="G49" s="4" t="s">
        <v>127</v>
      </c>
      <c r="H49" s="6"/>
      <c r="I49" s="4" t="s">
        <v>69</v>
      </c>
      <c r="J49" s="4" t="s">
        <v>336</v>
      </c>
      <c r="K49" s="4" t="s">
        <v>66</v>
      </c>
      <c r="L49" s="4" t="s">
        <v>343</v>
      </c>
      <c r="M49" s="4" t="s">
        <v>345</v>
      </c>
      <c r="P49" s="31"/>
      <c r="Q49" s="31"/>
      <c r="R49" s="4" t="s">
        <v>350</v>
      </c>
      <c r="S49" s="30"/>
      <c r="T49" s="7" t="s">
        <v>173</v>
      </c>
      <c r="U49" s="4" t="s">
        <v>351</v>
      </c>
      <c r="V49" s="6" t="s">
        <v>59</v>
      </c>
      <c r="Z49" s="31"/>
      <c r="AC49" s="4" t="s">
        <v>62</v>
      </c>
      <c r="AD49" s="6" t="s">
        <v>177</v>
      </c>
      <c r="AE49" s="31"/>
    </row>
    <row r="50" spans="1:31" ht="60">
      <c r="A50" s="26">
        <v>157</v>
      </c>
      <c r="B50" s="4">
        <v>23190</v>
      </c>
      <c r="C50" s="5" t="s">
        <v>42</v>
      </c>
      <c r="D50" s="5" t="s">
        <v>75</v>
      </c>
      <c r="E50" s="4" t="s">
        <v>65</v>
      </c>
      <c r="F50" s="4" t="s">
        <v>44</v>
      </c>
      <c r="G50" s="4" t="s">
        <v>108</v>
      </c>
      <c r="I50" s="4" t="s">
        <v>69</v>
      </c>
      <c r="J50" s="4" t="s">
        <v>338</v>
      </c>
      <c r="K50" s="4" t="s">
        <v>66</v>
      </c>
      <c r="L50" s="4" t="s">
        <v>163</v>
      </c>
      <c r="M50" s="4" t="s">
        <v>342</v>
      </c>
      <c r="R50" s="4" t="s">
        <v>350</v>
      </c>
      <c r="T50" s="7" t="s">
        <v>173</v>
      </c>
      <c r="U50" s="4" t="s">
        <v>351</v>
      </c>
      <c r="V50" s="6" t="s">
        <v>59</v>
      </c>
      <c r="AC50" s="4" t="s">
        <v>62</v>
      </c>
      <c r="AD50" s="6" t="s">
        <v>177</v>
      </c>
    </row>
    <row r="51" spans="1:31" ht="90">
      <c r="A51" s="26">
        <v>157</v>
      </c>
      <c r="B51" s="4">
        <v>23190</v>
      </c>
      <c r="C51" s="5" t="s">
        <v>42</v>
      </c>
      <c r="D51" s="5" t="s">
        <v>75</v>
      </c>
      <c r="E51" s="4" t="s">
        <v>65</v>
      </c>
      <c r="F51" s="4" t="s">
        <v>44</v>
      </c>
      <c r="G51" s="4" t="s">
        <v>108</v>
      </c>
      <c r="I51" s="4" t="s">
        <v>69</v>
      </c>
      <c r="J51" s="4" t="s">
        <v>339</v>
      </c>
      <c r="K51" s="4" t="s">
        <v>66</v>
      </c>
      <c r="L51" s="4" t="s">
        <v>163</v>
      </c>
      <c r="M51" s="4" t="s">
        <v>342</v>
      </c>
      <c r="R51" s="4" t="s">
        <v>350</v>
      </c>
      <c r="T51" s="7" t="s">
        <v>173</v>
      </c>
      <c r="U51" s="4" t="s">
        <v>351</v>
      </c>
      <c r="V51" s="6" t="s">
        <v>59</v>
      </c>
      <c r="AC51" s="4" t="s">
        <v>62</v>
      </c>
      <c r="AD51" s="6" t="s">
        <v>177</v>
      </c>
    </row>
    <row r="52" spans="1:31" ht="36" customHeight="1">
      <c r="A52" s="26">
        <v>157</v>
      </c>
      <c r="B52" s="4">
        <v>23190</v>
      </c>
      <c r="C52" s="5" t="s">
        <v>42</v>
      </c>
      <c r="D52" s="5" t="s">
        <v>75</v>
      </c>
      <c r="E52" s="4" t="s">
        <v>65</v>
      </c>
      <c r="F52" s="4" t="s">
        <v>44</v>
      </c>
      <c r="G52" s="4" t="s">
        <v>108</v>
      </c>
      <c r="I52" s="4" t="s">
        <v>69</v>
      </c>
      <c r="J52" s="4" t="s">
        <v>335</v>
      </c>
      <c r="K52" s="4" t="s">
        <v>66</v>
      </c>
      <c r="L52" s="4" t="s">
        <v>343</v>
      </c>
      <c r="M52" s="4" t="s">
        <v>344</v>
      </c>
      <c r="R52" s="4" t="s">
        <v>350</v>
      </c>
      <c r="T52" s="7" t="s">
        <v>173</v>
      </c>
      <c r="U52" s="4" t="s">
        <v>351</v>
      </c>
      <c r="V52" s="6" t="s">
        <v>59</v>
      </c>
      <c r="AC52" s="4" t="s">
        <v>62</v>
      </c>
      <c r="AD52" s="6" t="s">
        <v>177</v>
      </c>
    </row>
    <row r="53" spans="1:31" ht="15.75" customHeight="1">
      <c r="A53" s="7">
        <v>161</v>
      </c>
      <c r="B53" s="4">
        <v>23190</v>
      </c>
      <c r="C53" s="5" t="s">
        <v>42</v>
      </c>
      <c r="D53" s="5" t="s">
        <v>75</v>
      </c>
      <c r="E53" s="4" t="s">
        <v>65</v>
      </c>
      <c r="F53" s="4" t="s">
        <v>44</v>
      </c>
      <c r="G53" s="4" t="s">
        <v>109</v>
      </c>
      <c r="I53" s="4" t="s">
        <v>69</v>
      </c>
      <c r="J53" s="4" t="s">
        <v>334</v>
      </c>
      <c r="R53" s="4" t="s">
        <v>350</v>
      </c>
      <c r="T53" s="7" t="s">
        <v>173</v>
      </c>
      <c r="U53" s="4" t="s">
        <v>351</v>
      </c>
      <c r="V53" s="6" t="s">
        <v>59</v>
      </c>
      <c r="AC53" s="4" t="s">
        <v>62</v>
      </c>
      <c r="AD53" s="6" t="s">
        <v>177</v>
      </c>
    </row>
    <row r="54" spans="1:31" ht="60">
      <c r="A54" s="7">
        <v>161</v>
      </c>
      <c r="B54" s="4">
        <v>23190</v>
      </c>
      <c r="C54" s="5" t="s">
        <v>42</v>
      </c>
      <c r="D54" s="5" t="s">
        <v>75</v>
      </c>
      <c r="E54" s="4" t="s">
        <v>65</v>
      </c>
      <c r="F54" s="4" t="s">
        <v>44</v>
      </c>
      <c r="G54" s="4" t="s">
        <v>109</v>
      </c>
      <c r="I54" s="4" t="s">
        <v>69</v>
      </c>
      <c r="J54" s="4" t="s">
        <v>338</v>
      </c>
      <c r="K54" s="4" t="s">
        <v>66</v>
      </c>
      <c r="L54" s="4" t="s">
        <v>163</v>
      </c>
      <c r="M54" s="4" t="s">
        <v>342</v>
      </c>
      <c r="R54" s="4" t="s">
        <v>350</v>
      </c>
      <c r="T54" s="7" t="s">
        <v>173</v>
      </c>
      <c r="U54" s="4" t="s">
        <v>351</v>
      </c>
      <c r="V54" s="6" t="s">
        <v>59</v>
      </c>
      <c r="AC54" s="4" t="s">
        <v>62</v>
      </c>
      <c r="AD54" s="6" t="s">
        <v>177</v>
      </c>
    </row>
    <row r="55" spans="1:31" ht="90">
      <c r="A55" s="7">
        <v>161</v>
      </c>
      <c r="B55" s="4">
        <v>23190</v>
      </c>
      <c r="C55" s="5" t="s">
        <v>42</v>
      </c>
      <c r="D55" s="5" t="s">
        <v>75</v>
      </c>
      <c r="E55" s="4" t="s">
        <v>65</v>
      </c>
      <c r="F55" s="4" t="s">
        <v>44</v>
      </c>
      <c r="G55" s="4" t="s">
        <v>109</v>
      </c>
      <c r="I55" s="4" t="s">
        <v>69</v>
      </c>
      <c r="J55" s="4" t="s">
        <v>339</v>
      </c>
      <c r="K55" s="4" t="s">
        <v>66</v>
      </c>
      <c r="L55" s="4" t="s">
        <v>163</v>
      </c>
      <c r="M55" s="4" t="s">
        <v>342</v>
      </c>
      <c r="R55" s="4" t="s">
        <v>350</v>
      </c>
      <c r="T55" s="7" t="s">
        <v>173</v>
      </c>
      <c r="U55" s="4" t="s">
        <v>351</v>
      </c>
      <c r="V55" s="6" t="s">
        <v>59</v>
      </c>
      <c r="AC55" s="4" t="s">
        <v>62</v>
      </c>
      <c r="AD55" s="6" t="s">
        <v>177</v>
      </c>
    </row>
    <row r="56" spans="1:31" ht="60">
      <c r="A56" s="7">
        <v>161</v>
      </c>
      <c r="B56" s="4">
        <v>23190</v>
      </c>
      <c r="C56" s="5" t="s">
        <v>42</v>
      </c>
      <c r="D56" s="5" t="s">
        <v>75</v>
      </c>
      <c r="E56" s="4" t="s">
        <v>65</v>
      </c>
      <c r="F56" s="4" t="s">
        <v>44</v>
      </c>
      <c r="G56" s="4" t="s">
        <v>109</v>
      </c>
      <c r="I56" s="4" t="s">
        <v>69</v>
      </c>
      <c r="J56" s="4" t="s">
        <v>335</v>
      </c>
      <c r="K56" s="4" t="s">
        <v>66</v>
      </c>
      <c r="L56" s="4" t="s">
        <v>343</v>
      </c>
      <c r="M56" s="4" t="s">
        <v>344</v>
      </c>
      <c r="R56" s="4" t="s">
        <v>350</v>
      </c>
      <c r="T56" s="7" t="s">
        <v>173</v>
      </c>
      <c r="U56" s="4" t="s">
        <v>351</v>
      </c>
      <c r="V56" s="6" t="s">
        <v>59</v>
      </c>
      <c r="AC56" s="4" t="s">
        <v>62</v>
      </c>
      <c r="AD56" s="6" t="s">
        <v>177</v>
      </c>
    </row>
    <row r="57" spans="1:31" ht="60">
      <c r="A57" s="7">
        <v>161</v>
      </c>
      <c r="B57" s="4">
        <v>23190</v>
      </c>
      <c r="C57" s="5" t="s">
        <v>42</v>
      </c>
      <c r="D57" s="5" t="s">
        <v>75</v>
      </c>
      <c r="E57" s="4" t="s">
        <v>65</v>
      </c>
      <c r="F57" s="4" t="s">
        <v>44</v>
      </c>
      <c r="G57" s="4" t="s">
        <v>109</v>
      </c>
      <c r="I57" s="4" t="s">
        <v>69</v>
      </c>
      <c r="J57" s="4" t="s">
        <v>336</v>
      </c>
      <c r="K57" s="4" t="s">
        <v>66</v>
      </c>
      <c r="L57" s="4" t="s">
        <v>343</v>
      </c>
      <c r="M57" s="4" t="s">
        <v>345</v>
      </c>
      <c r="R57" s="4" t="s">
        <v>350</v>
      </c>
      <c r="T57" s="7" t="s">
        <v>173</v>
      </c>
      <c r="U57" s="4" t="s">
        <v>351</v>
      </c>
      <c r="V57" s="6" t="s">
        <v>59</v>
      </c>
      <c r="AC57" s="4" t="s">
        <v>62</v>
      </c>
      <c r="AD57" s="6" t="s">
        <v>177</v>
      </c>
    </row>
    <row r="58" spans="1:31" s="47" customFormat="1">
      <c r="B58" s="4"/>
      <c r="C58" s="5"/>
      <c r="D58" s="5"/>
      <c r="E58" s="4"/>
      <c r="F58" s="4"/>
      <c r="G58" s="4"/>
      <c r="H58" s="6"/>
      <c r="I58" s="4"/>
      <c r="J58" s="49"/>
      <c r="K58" s="48"/>
      <c r="L58" s="48"/>
      <c r="M58" s="48"/>
      <c r="P58" s="46"/>
      <c r="Q58" s="46"/>
      <c r="R58" s="48"/>
      <c r="S58" s="48"/>
      <c r="U58" s="48"/>
      <c r="V58" s="46"/>
      <c r="W58" s="47" t="s">
        <v>89</v>
      </c>
      <c r="Z58" s="46"/>
      <c r="AC58" s="48"/>
      <c r="AD58" s="46"/>
      <c r="AE58" s="46"/>
    </row>
  </sheetData>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dimension ref="A1:BF67"/>
  <sheetViews>
    <sheetView tabSelected="1" topLeftCell="L67" zoomScale="70" zoomScaleNormal="70" workbookViewId="0">
      <pane ySplit="435" topLeftCell="A10" activePane="bottomLeft"/>
      <selection activeCell="S78" sqref="S78"/>
      <selection pane="bottomLeft" activeCell="G63" sqref="G63"/>
    </sheetView>
  </sheetViews>
  <sheetFormatPr defaultRowHeight="15"/>
  <cols>
    <col min="1" max="1" width="9" style="7" bestFit="1" customWidth="1"/>
    <col min="2" max="2" width="6" style="4" bestFit="1" customWidth="1"/>
    <col min="3" max="3" width="17.88671875" style="5" customWidth="1"/>
    <col min="4" max="4" width="6.88671875" style="5" bestFit="1" customWidth="1"/>
    <col min="5" max="5" width="17" style="4" customWidth="1"/>
    <col min="6" max="6" width="18.5546875" style="4" customWidth="1"/>
    <col min="7" max="7" width="20.77734375" style="4" bestFit="1" customWidth="1"/>
    <col min="8" max="8" width="17.77734375" style="6" customWidth="1"/>
    <col min="9" max="9" width="17.33203125" style="4" customWidth="1"/>
    <col min="10" max="10" width="35.5546875" style="4" customWidth="1"/>
    <col min="11" max="13" width="17.77734375" style="4" customWidth="1"/>
    <col min="14" max="14" width="23.6640625" style="7" bestFit="1" customWidth="1"/>
    <col min="15" max="15" width="17.77734375" style="7" customWidth="1"/>
    <col min="16" max="17" width="17.77734375" style="6" customWidth="1"/>
    <col min="18" max="18" width="17.88671875" style="4" customWidth="1"/>
    <col min="19" max="19" width="17.77734375" style="4" customWidth="1"/>
    <col min="20" max="20" width="18.21875" style="7" customWidth="1"/>
    <col min="21" max="21" width="17.77734375" style="4" customWidth="1"/>
    <col min="22" max="22" width="8.88671875" style="6"/>
    <col min="23" max="25" width="17.77734375" style="7" customWidth="1"/>
    <col min="26" max="26" width="17.88671875" style="6" customWidth="1"/>
    <col min="27" max="27" width="17.77734375" style="7" customWidth="1"/>
    <col min="28" max="28" width="17.88671875" style="7" customWidth="1"/>
    <col min="29" max="29" width="17.77734375" style="4" customWidth="1"/>
    <col min="30" max="30" width="17.6640625" style="6" customWidth="1"/>
    <col min="31" max="31" width="35.5546875" style="6" customWidth="1"/>
    <col min="32" max="16384" width="8.88671875" style="7"/>
  </cols>
  <sheetData>
    <row r="1" spans="1:31" s="2" customFormat="1">
      <c r="B1" s="2" t="s">
        <v>0</v>
      </c>
      <c r="C1" s="3"/>
      <c r="D1" s="3"/>
      <c r="H1" s="2" t="s">
        <v>3</v>
      </c>
      <c r="I1" s="25"/>
      <c r="P1" s="2" t="s">
        <v>9</v>
      </c>
      <c r="R1" s="32"/>
      <c r="S1" s="32"/>
      <c r="Z1" s="2" t="s">
        <v>20</v>
      </c>
    </row>
    <row r="2" spans="1:31" s="37" customFormat="1" ht="45.75" thickBot="1">
      <c r="A2" s="37">
        <v>1</v>
      </c>
      <c r="B2" s="36" t="s">
        <v>1</v>
      </c>
      <c r="C2" s="38" t="s">
        <v>32</v>
      </c>
      <c r="D2" s="38" t="s">
        <v>33</v>
      </c>
      <c r="E2" s="36" t="s">
        <v>2</v>
      </c>
      <c r="F2" s="36" t="s">
        <v>43</v>
      </c>
      <c r="G2" s="36" t="s">
        <v>45</v>
      </c>
      <c r="H2" s="39" t="s">
        <v>4</v>
      </c>
      <c r="I2" s="36" t="s">
        <v>5</v>
      </c>
      <c r="J2" s="36" t="s">
        <v>6</v>
      </c>
      <c r="K2" s="36" t="s">
        <v>47</v>
      </c>
      <c r="L2" s="36" t="s">
        <v>48</v>
      </c>
      <c r="M2" s="36" t="s">
        <v>49</v>
      </c>
      <c r="N2" s="37" t="s">
        <v>7</v>
      </c>
      <c r="O2" s="37" t="s">
        <v>8</v>
      </c>
      <c r="P2" s="39" t="s">
        <v>10</v>
      </c>
      <c r="Q2" s="39" t="s">
        <v>11</v>
      </c>
      <c r="R2" s="36" t="s">
        <v>12</v>
      </c>
      <c r="S2" s="36" t="s">
        <v>13</v>
      </c>
      <c r="T2" s="37" t="s">
        <v>14</v>
      </c>
      <c r="U2" s="36" t="s">
        <v>15</v>
      </c>
      <c r="V2" s="39" t="s">
        <v>16</v>
      </c>
      <c r="W2" s="37" t="s">
        <v>17</v>
      </c>
      <c r="X2" s="37" t="s">
        <v>19</v>
      </c>
      <c r="Y2" s="37" t="s">
        <v>18</v>
      </c>
      <c r="Z2" s="39" t="s">
        <v>21</v>
      </c>
      <c r="AA2" s="37" t="s">
        <v>22</v>
      </c>
      <c r="AB2" s="37" t="s">
        <v>23</v>
      </c>
      <c r="AC2" s="36" t="s">
        <v>24</v>
      </c>
      <c r="AD2" s="39" t="s">
        <v>25</v>
      </c>
      <c r="AE2" s="39" t="s">
        <v>26</v>
      </c>
    </row>
    <row r="3" spans="1:31" s="9" customFormat="1" ht="45">
      <c r="A3" s="9">
        <v>2</v>
      </c>
      <c r="B3" s="8">
        <v>17080</v>
      </c>
      <c r="C3" s="10" t="s">
        <v>86</v>
      </c>
      <c r="D3" s="10" t="s">
        <v>52</v>
      </c>
      <c r="E3" s="8" t="s">
        <v>65</v>
      </c>
      <c r="F3" s="8" t="s">
        <v>64</v>
      </c>
      <c r="G3" s="8" t="s">
        <v>87</v>
      </c>
      <c r="H3" s="11"/>
      <c r="I3" s="8" t="s">
        <v>46</v>
      </c>
      <c r="J3" s="8" t="s">
        <v>283</v>
      </c>
      <c r="K3" s="14" t="s">
        <v>28</v>
      </c>
      <c r="L3" s="8" t="s">
        <v>50</v>
      </c>
      <c r="M3" s="8" t="s">
        <v>51</v>
      </c>
      <c r="N3" s="9" t="s">
        <v>128</v>
      </c>
      <c r="O3" s="9" t="s">
        <v>172</v>
      </c>
      <c r="P3" s="11"/>
      <c r="Q3" s="11"/>
      <c r="R3" s="8" t="s">
        <v>307</v>
      </c>
      <c r="S3" s="8" t="s">
        <v>352</v>
      </c>
      <c r="T3" s="9" t="s">
        <v>173</v>
      </c>
      <c r="U3" s="8" t="s">
        <v>161</v>
      </c>
      <c r="V3" s="11" t="s">
        <v>174</v>
      </c>
      <c r="W3" s="9" t="s">
        <v>64</v>
      </c>
      <c r="X3" s="9" t="s">
        <v>75</v>
      </c>
      <c r="Y3" s="9" t="s">
        <v>175</v>
      </c>
      <c r="Z3" s="11" t="s">
        <v>176</v>
      </c>
      <c r="AC3" s="8" t="s">
        <v>75</v>
      </c>
      <c r="AD3" s="11" t="s">
        <v>177</v>
      </c>
      <c r="AE3" s="11"/>
    </row>
    <row r="4" spans="1:31" ht="45">
      <c r="A4" s="7">
        <v>3</v>
      </c>
      <c r="B4" s="4">
        <v>17080</v>
      </c>
      <c r="C4" s="5" t="s">
        <v>86</v>
      </c>
      <c r="D4" s="5" t="s">
        <v>52</v>
      </c>
      <c r="E4" s="4" t="s">
        <v>65</v>
      </c>
      <c r="F4" s="4" t="s">
        <v>64</v>
      </c>
      <c r="G4" s="4" t="s">
        <v>87</v>
      </c>
      <c r="I4" s="4" t="s">
        <v>46</v>
      </c>
      <c r="J4" s="4" t="s">
        <v>284</v>
      </c>
      <c r="K4" s="12" t="s">
        <v>28</v>
      </c>
      <c r="L4" s="4" t="s">
        <v>50</v>
      </c>
      <c r="M4" s="4" t="s">
        <v>51</v>
      </c>
      <c r="N4" s="7" t="s">
        <v>129</v>
      </c>
      <c r="O4" s="7" t="s">
        <v>179</v>
      </c>
      <c r="R4" s="8" t="s">
        <v>307</v>
      </c>
      <c r="S4" s="4" t="s">
        <v>178</v>
      </c>
      <c r="T4" s="7" t="s">
        <v>173</v>
      </c>
      <c r="U4" s="4" t="s">
        <v>161</v>
      </c>
      <c r="V4" s="6" t="s">
        <v>174</v>
      </c>
      <c r="W4" s="7" t="s">
        <v>64</v>
      </c>
      <c r="X4" s="7" t="s">
        <v>75</v>
      </c>
      <c r="Y4" s="7" t="s">
        <v>175</v>
      </c>
      <c r="Z4" s="6" t="s">
        <v>180</v>
      </c>
      <c r="AC4" s="4" t="s">
        <v>75</v>
      </c>
      <c r="AD4" s="6" t="s">
        <v>177</v>
      </c>
    </row>
    <row r="5" spans="1:31" ht="45">
      <c r="A5" s="7">
        <v>3</v>
      </c>
      <c r="B5" s="4">
        <v>17080</v>
      </c>
      <c r="C5" s="5" t="s">
        <v>86</v>
      </c>
      <c r="D5" s="5" t="s">
        <v>52</v>
      </c>
      <c r="E5" s="4" t="s">
        <v>65</v>
      </c>
      <c r="F5" s="4" t="s">
        <v>64</v>
      </c>
      <c r="G5" s="4" t="s">
        <v>87</v>
      </c>
      <c r="I5" s="4" t="s">
        <v>46</v>
      </c>
      <c r="J5" s="4" t="s">
        <v>317</v>
      </c>
      <c r="K5" s="12" t="s">
        <v>28</v>
      </c>
      <c r="L5" s="4" t="s">
        <v>50</v>
      </c>
      <c r="M5" s="4" t="s">
        <v>51</v>
      </c>
      <c r="N5" s="7" t="s">
        <v>318</v>
      </c>
      <c r="O5" s="7" t="s">
        <v>222</v>
      </c>
      <c r="R5" s="8" t="s">
        <v>307</v>
      </c>
      <c r="S5" s="4" t="s">
        <v>319</v>
      </c>
      <c r="T5" s="7" t="s">
        <v>173</v>
      </c>
      <c r="U5" s="4" t="s">
        <v>161</v>
      </c>
      <c r="V5" s="6" t="s">
        <v>174</v>
      </c>
      <c r="W5" s="7" t="s">
        <v>64</v>
      </c>
      <c r="X5" s="7" t="s">
        <v>75</v>
      </c>
      <c r="Y5" s="7" t="s">
        <v>175</v>
      </c>
      <c r="Z5" s="6" t="s">
        <v>182</v>
      </c>
      <c r="AC5" s="4" t="s">
        <v>75</v>
      </c>
      <c r="AD5" s="6" t="s">
        <v>177</v>
      </c>
    </row>
    <row r="6" spans="1:31" ht="45">
      <c r="A6" s="26">
        <v>4</v>
      </c>
      <c r="B6" s="4">
        <v>17080</v>
      </c>
      <c r="C6" s="5" t="s">
        <v>86</v>
      </c>
      <c r="D6" s="5" t="s">
        <v>52</v>
      </c>
      <c r="E6" s="4" t="s">
        <v>65</v>
      </c>
      <c r="F6" s="4" t="s">
        <v>64</v>
      </c>
      <c r="G6" s="4" t="s">
        <v>87</v>
      </c>
      <c r="I6" s="4" t="s">
        <v>46</v>
      </c>
      <c r="J6" s="4" t="s">
        <v>131</v>
      </c>
      <c r="K6" s="12" t="s">
        <v>28</v>
      </c>
      <c r="L6" s="4" t="s">
        <v>50</v>
      </c>
      <c r="M6" s="4" t="s">
        <v>51</v>
      </c>
      <c r="N6" s="33" t="s">
        <v>130</v>
      </c>
      <c r="O6" s="7" t="s">
        <v>179</v>
      </c>
      <c r="R6" s="8" t="s">
        <v>307</v>
      </c>
      <c r="S6" s="4" t="s">
        <v>178</v>
      </c>
      <c r="T6" s="7" t="s">
        <v>181</v>
      </c>
      <c r="U6" s="4" t="s">
        <v>161</v>
      </c>
      <c r="V6" s="6" t="s">
        <v>174</v>
      </c>
      <c r="W6" s="7" t="s">
        <v>64</v>
      </c>
      <c r="X6" s="7" t="s">
        <v>52</v>
      </c>
      <c r="Y6" s="7" t="s">
        <v>175</v>
      </c>
      <c r="Z6" s="6" t="s">
        <v>182</v>
      </c>
      <c r="AA6" s="7">
        <v>2013</v>
      </c>
      <c r="AB6" s="7">
        <v>2014</v>
      </c>
      <c r="AC6" s="4" t="s">
        <v>75</v>
      </c>
      <c r="AD6" s="6" t="s">
        <v>177</v>
      </c>
    </row>
    <row r="7" spans="1:31" ht="45">
      <c r="A7" s="7">
        <v>5</v>
      </c>
      <c r="B7" s="4">
        <v>17080</v>
      </c>
      <c r="C7" s="5" t="s">
        <v>86</v>
      </c>
      <c r="D7" s="5" t="s">
        <v>52</v>
      </c>
      <c r="E7" s="4" t="s">
        <v>65</v>
      </c>
      <c r="F7" s="4" t="s">
        <v>64</v>
      </c>
      <c r="G7" s="4" t="s">
        <v>87</v>
      </c>
      <c r="I7" s="4" t="s">
        <v>46</v>
      </c>
      <c r="J7" s="4" t="s">
        <v>282</v>
      </c>
      <c r="K7" s="12" t="s">
        <v>28</v>
      </c>
      <c r="L7" s="4" t="s">
        <v>50</v>
      </c>
      <c r="M7" s="4" t="s">
        <v>51</v>
      </c>
      <c r="N7" s="7" t="s">
        <v>132</v>
      </c>
      <c r="O7" s="7" t="s">
        <v>184</v>
      </c>
      <c r="R7" s="8" t="s">
        <v>307</v>
      </c>
      <c r="S7" s="4" t="s">
        <v>183</v>
      </c>
      <c r="T7" s="7" t="s">
        <v>173</v>
      </c>
      <c r="U7" s="4" t="s">
        <v>161</v>
      </c>
      <c r="V7" s="6" t="s">
        <v>174</v>
      </c>
      <c r="W7" s="7" t="s">
        <v>64</v>
      </c>
      <c r="X7" s="7" t="s">
        <v>75</v>
      </c>
      <c r="Y7" s="7" t="s">
        <v>175</v>
      </c>
      <c r="Z7" s="6" t="s">
        <v>176</v>
      </c>
      <c r="AC7" s="4" t="s">
        <v>75</v>
      </c>
      <c r="AD7" s="6" t="s">
        <v>177</v>
      </c>
      <c r="AE7" s="6" t="s">
        <v>185</v>
      </c>
    </row>
    <row r="8" spans="1:31" ht="45">
      <c r="A8" s="7">
        <v>6</v>
      </c>
      <c r="B8" s="4">
        <v>17080</v>
      </c>
      <c r="C8" s="5" t="s">
        <v>86</v>
      </c>
      <c r="D8" s="5" t="s">
        <v>52</v>
      </c>
      <c r="E8" s="4" t="s">
        <v>65</v>
      </c>
      <c r="F8" s="4" t="s">
        <v>64</v>
      </c>
      <c r="G8" s="4" t="s">
        <v>87</v>
      </c>
      <c r="I8" s="4" t="s">
        <v>46</v>
      </c>
      <c r="J8" s="4" t="s">
        <v>285</v>
      </c>
      <c r="K8" s="12" t="s">
        <v>28</v>
      </c>
      <c r="L8" s="4" t="s">
        <v>50</v>
      </c>
      <c r="M8" s="4" t="s">
        <v>51</v>
      </c>
      <c r="N8" s="33" t="s">
        <v>133</v>
      </c>
      <c r="O8" s="7">
        <v>500</v>
      </c>
      <c r="R8" s="4" t="s">
        <v>188</v>
      </c>
      <c r="S8" s="4">
        <v>5000</v>
      </c>
      <c r="T8" s="7" t="s">
        <v>173</v>
      </c>
      <c r="U8" s="4" t="s">
        <v>161</v>
      </c>
      <c r="V8" s="6" t="s">
        <v>174</v>
      </c>
      <c r="W8" s="7" t="s">
        <v>64</v>
      </c>
      <c r="X8" s="7" t="s">
        <v>75</v>
      </c>
      <c r="Y8" s="7" t="s">
        <v>175</v>
      </c>
      <c r="Z8" s="6" t="s">
        <v>182</v>
      </c>
      <c r="AC8" s="4" t="s">
        <v>75</v>
      </c>
      <c r="AD8" s="6" t="s">
        <v>177</v>
      </c>
    </row>
    <row r="9" spans="1:31" ht="45">
      <c r="A9" s="26">
        <v>7</v>
      </c>
      <c r="B9" s="4">
        <v>17080</v>
      </c>
      <c r="C9" s="5" t="s">
        <v>86</v>
      </c>
      <c r="D9" s="5" t="s">
        <v>52</v>
      </c>
      <c r="E9" s="4" t="s">
        <v>65</v>
      </c>
      <c r="F9" s="4" t="s">
        <v>64</v>
      </c>
      <c r="G9" s="4" t="s">
        <v>87</v>
      </c>
      <c r="I9" s="4" t="s">
        <v>46</v>
      </c>
      <c r="J9" s="4" t="s">
        <v>135</v>
      </c>
      <c r="K9" s="12" t="s">
        <v>28</v>
      </c>
      <c r="L9" s="4" t="s">
        <v>50</v>
      </c>
      <c r="M9" s="4" t="s">
        <v>51</v>
      </c>
      <c r="N9" s="33" t="s">
        <v>134</v>
      </c>
      <c r="O9" s="7">
        <v>500</v>
      </c>
      <c r="R9" s="4" t="s">
        <v>188</v>
      </c>
      <c r="S9" s="4">
        <v>5000</v>
      </c>
      <c r="T9" s="7" t="s">
        <v>173</v>
      </c>
      <c r="U9" s="4" t="s">
        <v>161</v>
      </c>
      <c r="V9" s="6" t="s">
        <v>174</v>
      </c>
      <c r="W9" s="7" t="s">
        <v>64</v>
      </c>
      <c r="X9" s="7" t="s">
        <v>75</v>
      </c>
      <c r="Y9" s="7" t="s">
        <v>175</v>
      </c>
      <c r="Z9" s="6" t="s">
        <v>182</v>
      </c>
      <c r="AC9" s="4" t="s">
        <v>75</v>
      </c>
      <c r="AD9" s="6" t="s">
        <v>177</v>
      </c>
    </row>
    <row r="10" spans="1:31" ht="45">
      <c r="A10" s="7">
        <v>8</v>
      </c>
      <c r="B10" s="4">
        <v>17080</v>
      </c>
      <c r="C10" s="5" t="s">
        <v>86</v>
      </c>
      <c r="D10" s="5" t="s">
        <v>52</v>
      </c>
      <c r="E10" s="4" t="s">
        <v>65</v>
      </c>
      <c r="F10" s="4" t="s">
        <v>64</v>
      </c>
      <c r="G10" s="4" t="s">
        <v>87</v>
      </c>
      <c r="I10" s="4" t="s">
        <v>46</v>
      </c>
      <c r="J10" s="4" t="s">
        <v>136</v>
      </c>
      <c r="K10" s="12" t="s">
        <v>28</v>
      </c>
      <c r="L10" s="4" t="s">
        <v>50</v>
      </c>
      <c r="M10" s="4" t="s">
        <v>51</v>
      </c>
      <c r="N10" s="33" t="s">
        <v>139</v>
      </c>
      <c r="O10" s="7" t="s">
        <v>179</v>
      </c>
      <c r="R10" s="8" t="s">
        <v>307</v>
      </c>
      <c r="S10" s="4">
        <v>0</v>
      </c>
      <c r="T10" s="7" t="s">
        <v>181</v>
      </c>
      <c r="U10" s="4" t="s">
        <v>161</v>
      </c>
      <c r="V10" s="6" t="s">
        <v>174</v>
      </c>
      <c r="W10" s="7" t="s">
        <v>64</v>
      </c>
      <c r="X10" s="7" t="s">
        <v>52</v>
      </c>
      <c r="Y10" s="7" t="s">
        <v>175</v>
      </c>
      <c r="Z10" s="6" t="s">
        <v>186</v>
      </c>
      <c r="AA10" s="7">
        <v>2013</v>
      </c>
      <c r="AB10" s="7">
        <v>2014</v>
      </c>
      <c r="AC10" s="4" t="s">
        <v>75</v>
      </c>
      <c r="AD10" s="6" t="s">
        <v>177</v>
      </c>
    </row>
    <row r="11" spans="1:31" ht="45">
      <c r="A11" s="7">
        <v>9</v>
      </c>
      <c r="B11" s="4">
        <v>17080</v>
      </c>
      <c r="C11" s="5" t="s">
        <v>86</v>
      </c>
      <c r="D11" s="5" t="s">
        <v>52</v>
      </c>
      <c r="E11" s="4" t="s">
        <v>65</v>
      </c>
      <c r="F11" s="4" t="s">
        <v>64</v>
      </c>
      <c r="G11" s="4" t="s">
        <v>87</v>
      </c>
      <c r="I11" s="4" t="s">
        <v>46</v>
      </c>
      <c r="J11" s="4" t="s">
        <v>137</v>
      </c>
      <c r="K11" s="12" t="s">
        <v>28</v>
      </c>
      <c r="L11" s="4" t="s">
        <v>50</v>
      </c>
      <c r="M11" s="4" t="s">
        <v>51</v>
      </c>
      <c r="N11" s="33" t="s">
        <v>138</v>
      </c>
      <c r="O11" s="7" t="s">
        <v>179</v>
      </c>
      <c r="R11" s="8" t="s">
        <v>307</v>
      </c>
      <c r="S11" s="4">
        <v>0</v>
      </c>
      <c r="T11" s="7" t="s">
        <v>181</v>
      </c>
      <c r="U11" s="4" t="s">
        <v>161</v>
      </c>
      <c r="V11" s="6" t="s">
        <v>174</v>
      </c>
      <c r="W11" s="7" t="s">
        <v>64</v>
      </c>
      <c r="X11" s="7" t="s">
        <v>52</v>
      </c>
      <c r="Y11" s="7" t="s">
        <v>175</v>
      </c>
      <c r="Z11" s="6" t="s">
        <v>187</v>
      </c>
      <c r="AA11" s="7">
        <v>2013</v>
      </c>
      <c r="AB11" s="7">
        <v>2014</v>
      </c>
      <c r="AC11" s="4" t="s">
        <v>75</v>
      </c>
      <c r="AD11" s="6" t="s">
        <v>177</v>
      </c>
    </row>
    <row r="12" spans="1:31" ht="45">
      <c r="A12" s="26">
        <v>10</v>
      </c>
      <c r="B12" s="4">
        <v>17080</v>
      </c>
      <c r="C12" s="5" t="s">
        <v>86</v>
      </c>
      <c r="D12" s="5" t="s">
        <v>52</v>
      </c>
      <c r="E12" s="4" t="s">
        <v>65</v>
      </c>
      <c r="F12" s="4" t="s">
        <v>64</v>
      </c>
      <c r="G12" s="4" t="s">
        <v>87</v>
      </c>
      <c r="I12" s="4" t="s">
        <v>189</v>
      </c>
      <c r="J12" s="4" t="s">
        <v>141</v>
      </c>
      <c r="K12" s="12" t="s">
        <v>28</v>
      </c>
      <c r="L12" s="4" t="s">
        <v>50</v>
      </c>
      <c r="M12" s="4" t="s">
        <v>51</v>
      </c>
      <c r="N12" s="7" t="s">
        <v>140</v>
      </c>
      <c r="O12" s="7" t="s">
        <v>179</v>
      </c>
      <c r="R12" s="8" t="s">
        <v>307</v>
      </c>
      <c r="S12" s="4">
        <v>30</v>
      </c>
      <c r="T12" s="7" t="s">
        <v>173</v>
      </c>
      <c r="U12" s="4" t="s">
        <v>161</v>
      </c>
      <c r="V12" s="6" t="s">
        <v>174</v>
      </c>
      <c r="W12" s="7" t="s">
        <v>64</v>
      </c>
      <c r="X12" s="7" t="s">
        <v>52</v>
      </c>
      <c r="Y12" s="7" t="s">
        <v>189</v>
      </c>
      <c r="Z12" s="6" t="s">
        <v>182</v>
      </c>
      <c r="AC12" s="4" t="s">
        <v>75</v>
      </c>
      <c r="AD12" s="6" t="s">
        <v>177</v>
      </c>
      <c r="AE12" s="6" t="s">
        <v>190</v>
      </c>
    </row>
    <row r="13" spans="1:31" ht="45">
      <c r="A13" s="7">
        <v>14</v>
      </c>
      <c r="B13" s="4">
        <v>17080</v>
      </c>
      <c r="C13" s="5" t="s">
        <v>86</v>
      </c>
      <c r="D13" s="5" t="s">
        <v>52</v>
      </c>
      <c r="E13" s="4" t="s">
        <v>65</v>
      </c>
      <c r="F13" s="4" t="s">
        <v>64</v>
      </c>
      <c r="G13" s="4" t="s">
        <v>67</v>
      </c>
      <c r="I13" s="4" t="s">
        <v>189</v>
      </c>
      <c r="J13" s="4" t="s">
        <v>191</v>
      </c>
      <c r="K13" s="12" t="s">
        <v>28</v>
      </c>
      <c r="L13" s="4" t="s">
        <v>50</v>
      </c>
      <c r="M13" s="4" t="s">
        <v>51</v>
      </c>
      <c r="N13" s="7" t="s">
        <v>192</v>
      </c>
      <c r="O13" s="7" t="s">
        <v>179</v>
      </c>
      <c r="R13" s="4" t="s">
        <v>193</v>
      </c>
      <c r="S13" s="4" t="s">
        <v>194</v>
      </c>
      <c r="T13" s="7" t="s">
        <v>173</v>
      </c>
      <c r="U13" s="4" t="s">
        <v>161</v>
      </c>
      <c r="V13" s="6" t="s">
        <v>174</v>
      </c>
      <c r="W13" s="7" t="s">
        <v>64</v>
      </c>
      <c r="X13" s="7" t="s">
        <v>52</v>
      </c>
      <c r="Y13" s="7" t="s">
        <v>197</v>
      </c>
      <c r="Z13" s="6" t="s">
        <v>195</v>
      </c>
      <c r="AC13" s="4" t="s">
        <v>75</v>
      </c>
      <c r="AD13" s="6" t="s">
        <v>177</v>
      </c>
      <c r="AE13" s="6" t="s">
        <v>196</v>
      </c>
    </row>
    <row r="14" spans="1:31" ht="60">
      <c r="A14" s="7">
        <v>15</v>
      </c>
      <c r="B14" s="4">
        <v>17080</v>
      </c>
      <c r="C14" s="5" t="s">
        <v>86</v>
      </c>
      <c r="D14" s="5" t="s">
        <v>52</v>
      </c>
      <c r="E14" s="4" t="s">
        <v>65</v>
      </c>
      <c r="F14" s="4" t="s">
        <v>64</v>
      </c>
      <c r="G14" s="4" t="s">
        <v>67</v>
      </c>
      <c r="I14" s="4" t="s">
        <v>189</v>
      </c>
      <c r="J14" s="4" t="s">
        <v>198</v>
      </c>
      <c r="K14" s="12" t="s">
        <v>28</v>
      </c>
      <c r="L14" s="4" t="s">
        <v>199</v>
      </c>
      <c r="M14" s="4" t="s">
        <v>111</v>
      </c>
      <c r="N14" s="7" t="s">
        <v>200</v>
      </c>
      <c r="O14" s="7" t="s">
        <v>201</v>
      </c>
      <c r="R14" s="4" t="s">
        <v>202</v>
      </c>
      <c r="S14" s="4" t="s">
        <v>203</v>
      </c>
      <c r="T14" s="7" t="s">
        <v>173</v>
      </c>
      <c r="U14" s="4" t="s">
        <v>31</v>
      </c>
      <c r="W14" s="7" t="s">
        <v>64</v>
      </c>
      <c r="X14" s="7" t="s">
        <v>75</v>
      </c>
      <c r="Y14" s="7" t="s">
        <v>166</v>
      </c>
      <c r="Z14" s="6" t="s">
        <v>182</v>
      </c>
      <c r="AC14" s="4" t="s">
        <v>75</v>
      </c>
      <c r="AD14" s="6" t="s">
        <v>177</v>
      </c>
    </row>
    <row r="15" spans="1:31" ht="75">
      <c r="A15" s="26">
        <v>16</v>
      </c>
      <c r="B15" s="4">
        <v>17080</v>
      </c>
      <c r="C15" s="5" t="s">
        <v>86</v>
      </c>
      <c r="D15" s="5" t="s">
        <v>52</v>
      </c>
      <c r="E15" s="4" t="s">
        <v>65</v>
      </c>
      <c r="F15" s="4" t="s">
        <v>64</v>
      </c>
      <c r="G15" s="4" t="s">
        <v>67</v>
      </c>
      <c r="I15" s="4" t="s">
        <v>46</v>
      </c>
      <c r="J15" s="12" t="s">
        <v>208</v>
      </c>
      <c r="K15" s="12" t="s">
        <v>28</v>
      </c>
      <c r="L15" s="12" t="s">
        <v>27</v>
      </c>
      <c r="M15" s="12" t="s">
        <v>111</v>
      </c>
      <c r="N15" s="7" t="s">
        <v>264</v>
      </c>
      <c r="O15" s="7" t="s">
        <v>206</v>
      </c>
      <c r="R15" s="4" t="s">
        <v>205</v>
      </c>
      <c r="S15" s="4" t="s">
        <v>209</v>
      </c>
      <c r="T15" s="7" t="s">
        <v>173</v>
      </c>
      <c r="U15" s="4" t="s">
        <v>161</v>
      </c>
      <c r="V15" s="6" t="s">
        <v>174</v>
      </c>
      <c r="W15" s="7" t="s">
        <v>64</v>
      </c>
      <c r="X15" s="7" t="s">
        <v>75</v>
      </c>
      <c r="Y15" s="7" t="s">
        <v>175</v>
      </c>
      <c r="Z15" s="6" t="s">
        <v>182</v>
      </c>
      <c r="AC15" s="4" t="s">
        <v>75</v>
      </c>
      <c r="AD15" s="6" t="s">
        <v>177</v>
      </c>
      <c r="AE15" s="6" t="s">
        <v>207</v>
      </c>
    </row>
    <row r="16" spans="1:31" ht="45">
      <c r="A16" s="7">
        <v>17</v>
      </c>
      <c r="B16" s="4">
        <v>17080</v>
      </c>
      <c r="C16" s="5" t="s">
        <v>86</v>
      </c>
      <c r="D16" s="5" t="s">
        <v>52</v>
      </c>
      <c r="E16" s="4" t="s">
        <v>65</v>
      </c>
      <c r="F16" s="4" t="s">
        <v>64</v>
      </c>
      <c r="G16" s="4" t="s">
        <v>67</v>
      </c>
      <c r="I16" s="4" t="s">
        <v>46</v>
      </c>
      <c r="J16" s="12" t="s">
        <v>68</v>
      </c>
      <c r="K16" s="12" t="s">
        <v>28</v>
      </c>
      <c r="L16" s="12" t="s">
        <v>27</v>
      </c>
      <c r="M16" s="12" t="s">
        <v>112</v>
      </c>
      <c r="N16" s="7" t="s">
        <v>265</v>
      </c>
      <c r="O16" s="7" t="s">
        <v>213</v>
      </c>
      <c r="R16" s="4" t="s">
        <v>214</v>
      </c>
      <c r="S16" s="4" t="s">
        <v>215</v>
      </c>
      <c r="T16" s="7" t="s">
        <v>173</v>
      </c>
      <c r="U16" s="4" t="s">
        <v>161</v>
      </c>
      <c r="V16" s="6" t="s">
        <v>174</v>
      </c>
      <c r="W16" s="7" t="s">
        <v>64</v>
      </c>
      <c r="X16" s="7" t="s">
        <v>75</v>
      </c>
      <c r="Y16" s="7" t="s">
        <v>175</v>
      </c>
      <c r="Z16" s="6" t="s">
        <v>182</v>
      </c>
      <c r="AC16" s="4" t="s">
        <v>75</v>
      </c>
      <c r="AD16" s="6" t="s">
        <v>177</v>
      </c>
    </row>
    <row r="17" spans="1:31" ht="60">
      <c r="A17" s="7">
        <v>17</v>
      </c>
      <c r="B17" s="4">
        <v>17080</v>
      </c>
      <c r="C17" s="5" t="s">
        <v>86</v>
      </c>
      <c r="D17" s="5" t="s">
        <v>52</v>
      </c>
      <c r="E17" s="4" t="s">
        <v>65</v>
      </c>
      <c r="F17" s="4" t="s">
        <v>64</v>
      </c>
      <c r="G17" s="4" t="s">
        <v>67</v>
      </c>
      <c r="I17" s="4" t="s">
        <v>46</v>
      </c>
      <c r="J17" s="12" t="s">
        <v>306</v>
      </c>
      <c r="K17" s="12" t="s">
        <v>399</v>
      </c>
      <c r="L17" s="12" t="s">
        <v>400</v>
      </c>
      <c r="M17" s="12" t="s">
        <v>401</v>
      </c>
      <c r="N17" s="7" t="s">
        <v>402</v>
      </c>
      <c r="O17" s="7" t="s">
        <v>184</v>
      </c>
      <c r="R17" s="4" t="s">
        <v>403</v>
      </c>
      <c r="S17" s="4" t="s">
        <v>398</v>
      </c>
      <c r="T17" s="7" t="s">
        <v>173</v>
      </c>
      <c r="U17" s="4" t="s">
        <v>161</v>
      </c>
      <c r="V17" s="6" t="s">
        <v>174</v>
      </c>
      <c r="W17" s="7" t="s">
        <v>64</v>
      </c>
      <c r="X17" s="7" t="s">
        <v>75</v>
      </c>
      <c r="Y17" s="7" t="s">
        <v>354</v>
      </c>
      <c r="Z17" s="6" t="s">
        <v>195</v>
      </c>
      <c r="AC17" s="4" t="s">
        <v>75</v>
      </c>
      <c r="AD17" s="6" t="s">
        <v>177</v>
      </c>
      <c r="AE17" s="6" t="s">
        <v>355</v>
      </c>
    </row>
    <row r="18" spans="1:31" ht="45">
      <c r="A18" s="7">
        <v>18</v>
      </c>
      <c r="B18" s="4">
        <v>17080</v>
      </c>
      <c r="C18" s="5" t="s">
        <v>86</v>
      </c>
      <c r="D18" s="5" t="s">
        <v>52</v>
      </c>
      <c r="E18" s="4" t="s">
        <v>65</v>
      </c>
      <c r="F18" s="4" t="s">
        <v>64</v>
      </c>
      <c r="G18" s="4" t="s">
        <v>67</v>
      </c>
      <c r="I18" s="4" t="s">
        <v>46</v>
      </c>
      <c r="J18" s="12" t="s">
        <v>68</v>
      </c>
      <c r="K18" s="12" t="s">
        <v>28</v>
      </c>
      <c r="L18" s="12" t="s">
        <v>27</v>
      </c>
      <c r="M18" s="12" t="s">
        <v>112</v>
      </c>
      <c r="N18" s="7" t="s">
        <v>266</v>
      </c>
      <c r="O18" s="7" t="s">
        <v>212</v>
      </c>
      <c r="R18" s="4" t="s">
        <v>210</v>
      </c>
      <c r="S18" s="4" t="s">
        <v>211</v>
      </c>
      <c r="T18" s="7" t="s">
        <v>173</v>
      </c>
      <c r="U18" s="4" t="s">
        <v>161</v>
      </c>
      <c r="V18" s="6" t="s">
        <v>174</v>
      </c>
      <c r="W18" s="7" t="s">
        <v>64</v>
      </c>
      <c r="X18" s="7" t="s">
        <v>75</v>
      </c>
      <c r="Y18" s="7" t="s">
        <v>175</v>
      </c>
      <c r="Z18" s="6" t="s">
        <v>182</v>
      </c>
      <c r="AC18" s="4" t="s">
        <v>75</v>
      </c>
      <c r="AD18" s="6" t="s">
        <v>177</v>
      </c>
    </row>
    <row r="19" spans="1:31" ht="45">
      <c r="A19" s="7">
        <v>18</v>
      </c>
      <c r="B19" s="4">
        <v>17080</v>
      </c>
      <c r="C19" s="5" t="s">
        <v>86</v>
      </c>
      <c r="D19" s="5" t="s">
        <v>52</v>
      </c>
      <c r="E19" s="4" t="s">
        <v>65</v>
      </c>
      <c r="F19" s="4" t="s">
        <v>64</v>
      </c>
      <c r="G19" s="4" t="s">
        <v>67</v>
      </c>
      <c r="I19" s="4" t="s">
        <v>46</v>
      </c>
      <c r="J19" s="12" t="s">
        <v>308</v>
      </c>
      <c r="K19" s="12" t="s">
        <v>28</v>
      </c>
      <c r="L19" s="12" t="s">
        <v>27</v>
      </c>
      <c r="M19" s="12" t="s">
        <v>111</v>
      </c>
      <c r="N19" s="7" t="s">
        <v>309</v>
      </c>
      <c r="O19" s="7" t="s">
        <v>311</v>
      </c>
      <c r="R19" s="8" t="s">
        <v>307</v>
      </c>
      <c r="T19" s="7" t="s">
        <v>173</v>
      </c>
      <c r="U19" s="4" t="s">
        <v>161</v>
      </c>
      <c r="V19" s="6" t="s">
        <v>174</v>
      </c>
      <c r="W19" s="7" t="s">
        <v>64</v>
      </c>
      <c r="X19" s="7" t="s">
        <v>52</v>
      </c>
      <c r="Y19" s="7" t="s">
        <v>175</v>
      </c>
      <c r="Z19" s="6" t="s">
        <v>182</v>
      </c>
      <c r="AC19" s="4" t="s">
        <v>75</v>
      </c>
      <c r="AD19" s="6" t="s">
        <v>177</v>
      </c>
      <c r="AE19" s="6" t="s">
        <v>310</v>
      </c>
    </row>
    <row r="20" spans="1:31" ht="105">
      <c r="A20" s="26">
        <v>19</v>
      </c>
      <c r="B20" s="4">
        <v>17080</v>
      </c>
      <c r="C20" s="5" t="s">
        <v>86</v>
      </c>
      <c r="D20" s="5" t="s">
        <v>52</v>
      </c>
      <c r="E20" s="4" t="s">
        <v>65</v>
      </c>
      <c r="F20" s="4" t="s">
        <v>64</v>
      </c>
      <c r="G20" s="4" t="s">
        <v>54</v>
      </c>
      <c r="I20" s="4" t="s">
        <v>46</v>
      </c>
      <c r="J20" s="34" t="s">
        <v>55</v>
      </c>
      <c r="K20" s="12" t="s">
        <v>56</v>
      </c>
      <c r="L20" s="12" t="s">
        <v>57</v>
      </c>
      <c r="M20" s="12" t="s">
        <v>58</v>
      </c>
      <c r="N20" s="7" t="s">
        <v>268</v>
      </c>
      <c r="O20" s="7" t="s">
        <v>267</v>
      </c>
      <c r="Q20" s="22"/>
      <c r="R20" s="12" t="s">
        <v>114</v>
      </c>
      <c r="S20" s="12" t="s">
        <v>216</v>
      </c>
      <c r="T20" s="19" t="s">
        <v>173</v>
      </c>
      <c r="U20" s="12" t="s">
        <v>31</v>
      </c>
      <c r="V20" s="22" t="s">
        <v>59</v>
      </c>
      <c r="W20" s="19" t="s">
        <v>64</v>
      </c>
      <c r="X20" s="19" t="s">
        <v>34</v>
      </c>
      <c r="Y20" s="19" t="s">
        <v>175</v>
      </c>
      <c r="Z20" s="22" t="s">
        <v>60</v>
      </c>
      <c r="AA20" s="35">
        <v>41640</v>
      </c>
      <c r="AB20" s="19" t="s">
        <v>61</v>
      </c>
      <c r="AC20" s="12" t="s">
        <v>62</v>
      </c>
      <c r="AD20" s="22" t="s">
        <v>63</v>
      </c>
      <c r="AE20" s="22"/>
    </row>
    <row r="21" spans="1:31" ht="105">
      <c r="A21" s="7">
        <v>30</v>
      </c>
      <c r="B21" s="4">
        <v>17090</v>
      </c>
      <c r="C21" s="5" t="s">
        <v>35</v>
      </c>
      <c r="D21" s="5" t="s">
        <v>75</v>
      </c>
      <c r="E21" s="4" t="s">
        <v>65</v>
      </c>
      <c r="F21" s="4" t="s">
        <v>64</v>
      </c>
      <c r="G21" s="4" t="s">
        <v>54</v>
      </c>
      <c r="I21" s="4" t="s">
        <v>46</v>
      </c>
      <c r="J21" s="34" t="s">
        <v>55</v>
      </c>
      <c r="K21" s="12" t="s">
        <v>56</v>
      </c>
      <c r="L21" s="12" t="s">
        <v>57</v>
      </c>
      <c r="M21" s="12" t="s">
        <v>58</v>
      </c>
      <c r="N21" s="7" t="s">
        <v>268</v>
      </c>
      <c r="O21" s="7" t="s">
        <v>267</v>
      </c>
      <c r="P21" s="22"/>
      <c r="Q21" s="22"/>
      <c r="R21" s="12" t="s">
        <v>114</v>
      </c>
      <c r="S21" s="12" t="s">
        <v>216</v>
      </c>
      <c r="T21" s="7" t="s">
        <v>269</v>
      </c>
      <c r="U21" s="12" t="s">
        <v>31</v>
      </c>
      <c r="V21" s="22" t="s">
        <v>59</v>
      </c>
      <c r="W21" s="9" t="s">
        <v>64</v>
      </c>
      <c r="X21" s="19" t="s">
        <v>34</v>
      </c>
      <c r="Y21" s="19"/>
      <c r="Z21" s="22" t="s">
        <v>60</v>
      </c>
      <c r="AA21" s="35">
        <v>41640</v>
      </c>
      <c r="AB21" s="19" t="s">
        <v>61</v>
      </c>
      <c r="AC21" s="12" t="s">
        <v>62</v>
      </c>
      <c r="AD21" s="22" t="s">
        <v>63</v>
      </c>
      <c r="AE21" s="22"/>
    </row>
    <row r="22" spans="1:31" ht="45">
      <c r="A22" s="7">
        <v>32</v>
      </c>
      <c r="B22" s="4">
        <v>17090</v>
      </c>
      <c r="C22" s="5" t="s">
        <v>35</v>
      </c>
      <c r="D22" s="5" t="s">
        <v>75</v>
      </c>
      <c r="E22" s="4" t="s">
        <v>65</v>
      </c>
      <c r="F22" s="4" t="s">
        <v>64</v>
      </c>
      <c r="G22" s="4" t="s">
        <v>82</v>
      </c>
      <c r="I22" s="4" t="s">
        <v>46</v>
      </c>
      <c r="J22" s="4" t="s">
        <v>287</v>
      </c>
      <c r="K22" s="12" t="s">
        <v>28</v>
      </c>
      <c r="L22" s="4" t="s">
        <v>50</v>
      </c>
      <c r="M22" s="4" t="s">
        <v>51</v>
      </c>
      <c r="N22" s="7" t="s">
        <v>217</v>
      </c>
      <c r="O22" s="7" t="s">
        <v>204</v>
      </c>
      <c r="R22" s="4" t="s">
        <v>218</v>
      </c>
      <c r="S22" s="4" t="s">
        <v>220</v>
      </c>
      <c r="T22" s="7" t="s">
        <v>269</v>
      </c>
      <c r="U22" s="4" t="s">
        <v>161</v>
      </c>
      <c r="V22" s="6" t="s">
        <v>174</v>
      </c>
      <c r="W22" s="7" t="s">
        <v>64</v>
      </c>
      <c r="X22" s="19" t="s">
        <v>34</v>
      </c>
      <c r="Y22" s="7" t="s">
        <v>175</v>
      </c>
      <c r="Z22" s="6" t="s">
        <v>182</v>
      </c>
      <c r="AC22" s="4" t="s">
        <v>75</v>
      </c>
      <c r="AD22" s="22" t="s">
        <v>63</v>
      </c>
      <c r="AE22" s="6" t="s">
        <v>219</v>
      </c>
    </row>
    <row r="23" spans="1:31" ht="45">
      <c r="A23" s="7">
        <v>33</v>
      </c>
      <c r="B23" s="4">
        <v>17090</v>
      </c>
      <c r="C23" s="5" t="s">
        <v>35</v>
      </c>
      <c r="D23" s="5" t="s">
        <v>75</v>
      </c>
      <c r="E23" s="4" t="s">
        <v>65</v>
      </c>
      <c r="F23" s="4" t="s">
        <v>64</v>
      </c>
      <c r="G23" s="4" t="s">
        <v>82</v>
      </c>
      <c r="I23" s="4" t="s">
        <v>46</v>
      </c>
      <c r="J23" s="4" t="s">
        <v>288</v>
      </c>
      <c r="K23" s="12" t="s">
        <v>28</v>
      </c>
      <c r="L23" s="4" t="s">
        <v>50</v>
      </c>
      <c r="M23" s="4" t="s">
        <v>51</v>
      </c>
      <c r="N23" s="7" t="s">
        <v>221</v>
      </c>
      <c r="O23" s="7" t="s">
        <v>222</v>
      </c>
      <c r="R23" s="4" t="s">
        <v>223</v>
      </c>
      <c r="S23" s="4" t="s">
        <v>225</v>
      </c>
      <c r="T23" s="7" t="s">
        <v>269</v>
      </c>
      <c r="U23" s="4" t="s">
        <v>161</v>
      </c>
      <c r="V23" s="6" t="s">
        <v>174</v>
      </c>
      <c r="W23" s="7" t="s">
        <v>64</v>
      </c>
      <c r="X23" s="19" t="s">
        <v>34</v>
      </c>
      <c r="Y23" s="7" t="s">
        <v>175</v>
      </c>
      <c r="Z23" s="6" t="s">
        <v>182</v>
      </c>
      <c r="AC23" s="4" t="s">
        <v>75</v>
      </c>
      <c r="AD23" s="22" t="s">
        <v>63</v>
      </c>
      <c r="AE23" s="6" t="s">
        <v>224</v>
      </c>
    </row>
    <row r="24" spans="1:31" ht="45">
      <c r="A24" s="26">
        <v>34</v>
      </c>
      <c r="B24" s="4">
        <v>17090</v>
      </c>
      <c r="C24" s="5" t="s">
        <v>35</v>
      </c>
      <c r="D24" s="5" t="s">
        <v>75</v>
      </c>
      <c r="E24" s="4" t="s">
        <v>320</v>
      </c>
      <c r="F24" s="4" t="s">
        <v>64</v>
      </c>
      <c r="G24" s="4" t="s">
        <v>82</v>
      </c>
      <c r="I24" s="4" t="s">
        <v>46</v>
      </c>
      <c r="J24" s="4" t="s">
        <v>232</v>
      </c>
      <c r="K24" s="12" t="s">
        <v>28</v>
      </c>
      <c r="L24" s="4" t="s">
        <v>50</v>
      </c>
      <c r="M24" s="4" t="s">
        <v>51</v>
      </c>
      <c r="N24" s="7" t="s">
        <v>231</v>
      </c>
      <c r="O24" s="7" t="s">
        <v>184</v>
      </c>
      <c r="R24" s="4" t="s">
        <v>234</v>
      </c>
      <c r="S24" s="4" t="s">
        <v>233</v>
      </c>
      <c r="T24" s="7" t="s">
        <v>269</v>
      </c>
      <c r="U24" s="4" t="s">
        <v>161</v>
      </c>
      <c r="V24" s="6" t="s">
        <v>174</v>
      </c>
      <c r="W24" s="7" t="s">
        <v>64</v>
      </c>
      <c r="X24" s="19" t="s">
        <v>34</v>
      </c>
      <c r="Y24" s="7" t="s">
        <v>175</v>
      </c>
      <c r="Z24" s="6" t="s">
        <v>176</v>
      </c>
      <c r="AC24" s="4" t="s">
        <v>75</v>
      </c>
      <c r="AD24" s="22" t="s">
        <v>63</v>
      </c>
      <c r="AE24" s="6" t="s">
        <v>230</v>
      </c>
    </row>
    <row r="25" spans="1:31" ht="45">
      <c r="A25" s="7">
        <v>35</v>
      </c>
      <c r="B25" s="4">
        <v>17090</v>
      </c>
      <c r="C25" s="5" t="s">
        <v>35</v>
      </c>
      <c r="D25" s="5" t="s">
        <v>75</v>
      </c>
      <c r="E25" s="4" t="s">
        <v>65</v>
      </c>
      <c r="F25" s="4" t="s">
        <v>64</v>
      </c>
      <c r="G25" s="4" t="s">
        <v>82</v>
      </c>
      <c r="I25" s="4" t="s">
        <v>46</v>
      </c>
      <c r="J25" s="4" t="s">
        <v>286</v>
      </c>
      <c r="K25" s="12" t="s">
        <v>28</v>
      </c>
      <c r="L25" s="4" t="s">
        <v>50</v>
      </c>
      <c r="M25" s="4" t="s">
        <v>51</v>
      </c>
      <c r="N25" s="7" t="s">
        <v>142</v>
      </c>
      <c r="O25" s="7" t="s">
        <v>227</v>
      </c>
      <c r="R25" s="4" t="s">
        <v>226</v>
      </c>
      <c r="S25" s="4" t="s">
        <v>228</v>
      </c>
      <c r="T25" s="7" t="s">
        <v>269</v>
      </c>
      <c r="U25" s="4" t="s">
        <v>161</v>
      </c>
      <c r="V25" s="6" t="s">
        <v>174</v>
      </c>
      <c r="W25" s="7" t="s">
        <v>64</v>
      </c>
      <c r="X25" s="19" t="s">
        <v>34</v>
      </c>
      <c r="Y25" s="7" t="s">
        <v>175</v>
      </c>
      <c r="Z25" s="6" t="s">
        <v>182</v>
      </c>
      <c r="AC25" s="4" t="s">
        <v>75</v>
      </c>
      <c r="AD25" s="22" t="s">
        <v>63</v>
      </c>
      <c r="AE25" s="6" t="s">
        <v>229</v>
      </c>
    </row>
    <row r="26" spans="1:31" s="9" customFormat="1" ht="45">
      <c r="A26" s="9">
        <v>47</v>
      </c>
      <c r="B26" s="8">
        <v>17080</v>
      </c>
      <c r="C26" s="10" t="s">
        <v>36</v>
      </c>
      <c r="D26" s="10" t="s">
        <v>52</v>
      </c>
      <c r="E26" s="8" t="s">
        <v>65</v>
      </c>
      <c r="F26" s="8" t="s">
        <v>121</v>
      </c>
      <c r="G26" s="8" t="s">
        <v>122</v>
      </c>
      <c r="H26" s="11"/>
      <c r="I26" s="8" t="s">
        <v>120</v>
      </c>
      <c r="J26" s="8" t="s">
        <v>356</v>
      </c>
      <c r="K26" s="12" t="s">
        <v>28</v>
      </c>
      <c r="L26" s="12" t="s">
        <v>27</v>
      </c>
      <c r="M26" s="12" t="s">
        <v>111</v>
      </c>
      <c r="N26" s="9" t="s">
        <v>357</v>
      </c>
      <c r="O26" s="9" t="s">
        <v>358</v>
      </c>
      <c r="P26" s="11"/>
      <c r="Q26" s="11"/>
      <c r="R26" s="8" t="s">
        <v>361</v>
      </c>
      <c r="S26" s="8" t="s">
        <v>353</v>
      </c>
      <c r="T26" s="9" t="s">
        <v>173</v>
      </c>
      <c r="U26" s="4" t="s">
        <v>161</v>
      </c>
      <c r="V26" s="6" t="s">
        <v>174</v>
      </c>
      <c r="W26" s="7" t="s">
        <v>64</v>
      </c>
      <c r="X26" s="9" t="s">
        <v>75</v>
      </c>
      <c r="Y26" s="9" t="s">
        <v>175</v>
      </c>
      <c r="Z26" s="11" t="s">
        <v>195</v>
      </c>
      <c r="AC26" s="8" t="s">
        <v>75</v>
      </c>
      <c r="AD26" s="11" t="s">
        <v>177</v>
      </c>
      <c r="AE26" s="11" t="s">
        <v>362</v>
      </c>
    </row>
    <row r="27" spans="1:31" s="9" customFormat="1" ht="45">
      <c r="A27" s="50">
        <v>49</v>
      </c>
      <c r="B27" s="8">
        <v>17120</v>
      </c>
      <c r="C27" s="10" t="s">
        <v>83</v>
      </c>
      <c r="D27" s="10" t="s">
        <v>52</v>
      </c>
      <c r="E27" s="8" t="s">
        <v>65</v>
      </c>
      <c r="F27" s="8" t="s">
        <v>121</v>
      </c>
      <c r="G27" s="8" t="s">
        <v>122</v>
      </c>
      <c r="H27" s="11"/>
      <c r="I27" s="8" t="s">
        <v>120</v>
      </c>
      <c r="J27" s="8" t="s">
        <v>359</v>
      </c>
      <c r="K27" s="12" t="s">
        <v>28</v>
      </c>
      <c r="L27" s="12" t="s">
        <v>27</v>
      </c>
      <c r="M27" s="12" t="s">
        <v>111</v>
      </c>
      <c r="N27" s="9" t="s">
        <v>360</v>
      </c>
      <c r="O27" s="9" t="s">
        <v>255</v>
      </c>
      <c r="P27" s="11"/>
      <c r="Q27" s="11"/>
      <c r="R27" s="8" t="s">
        <v>363</v>
      </c>
      <c r="S27" s="8" t="s">
        <v>215</v>
      </c>
      <c r="T27" s="9" t="s">
        <v>173</v>
      </c>
      <c r="U27" s="4" t="s">
        <v>161</v>
      </c>
      <c r="V27" s="11" t="s">
        <v>364</v>
      </c>
      <c r="W27" s="9" t="s">
        <v>64</v>
      </c>
      <c r="X27" s="9" t="s">
        <v>75</v>
      </c>
      <c r="Y27" s="9" t="s">
        <v>175</v>
      </c>
      <c r="Z27" s="11" t="s">
        <v>182</v>
      </c>
      <c r="AC27" s="8" t="s">
        <v>75</v>
      </c>
      <c r="AD27" s="11" t="s">
        <v>177</v>
      </c>
      <c r="AE27" s="11"/>
    </row>
    <row r="28" spans="1:31" ht="30">
      <c r="A28" s="7">
        <v>50</v>
      </c>
      <c r="C28" s="5" t="s">
        <v>83</v>
      </c>
      <c r="D28" s="5" t="s">
        <v>52</v>
      </c>
      <c r="E28" s="4" t="s">
        <v>65</v>
      </c>
      <c r="F28" s="4" t="s">
        <v>121</v>
      </c>
      <c r="G28" s="4" t="s">
        <v>122</v>
      </c>
      <c r="I28" s="4" t="s">
        <v>69</v>
      </c>
      <c r="J28" s="4" t="s">
        <v>167</v>
      </c>
      <c r="K28" s="4" t="s">
        <v>66</v>
      </c>
      <c r="L28" s="4" t="s">
        <v>163</v>
      </c>
      <c r="M28" s="4" t="s">
        <v>164</v>
      </c>
      <c r="N28" s="7" t="s">
        <v>168</v>
      </c>
      <c r="O28" s="7" t="s">
        <v>169</v>
      </c>
      <c r="R28" s="4" t="s">
        <v>170</v>
      </c>
      <c r="S28" s="4" t="s">
        <v>171</v>
      </c>
      <c r="U28" s="4" t="s">
        <v>29</v>
      </c>
      <c r="V28" s="6" t="s">
        <v>59</v>
      </c>
      <c r="AC28" s="4" t="s">
        <v>75</v>
      </c>
      <c r="AD28" s="6" t="s">
        <v>165</v>
      </c>
    </row>
    <row r="29" spans="1:31" s="9" customFormat="1" ht="45">
      <c r="A29" s="9">
        <v>59</v>
      </c>
      <c r="B29" s="8">
        <v>17130</v>
      </c>
      <c r="C29" s="10" t="s">
        <v>37</v>
      </c>
      <c r="D29" s="10" t="s">
        <v>52</v>
      </c>
      <c r="E29" s="8" t="s">
        <v>65</v>
      </c>
      <c r="F29" s="8" t="s">
        <v>53</v>
      </c>
      <c r="G29" s="8" t="s">
        <v>123</v>
      </c>
      <c r="H29" s="11"/>
      <c r="I29" s="8" t="s">
        <v>120</v>
      </c>
      <c r="J29" s="12" t="s">
        <v>68</v>
      </c>
      <c r="K29" s="12" t="s">
        <v>28</v>
      </c>
      <c r="L29" s="12" t="s">
        <v>27</v>
      </c>
      <c r="M29" s="12" t="s">
        <v>112</v>
      </c>
      <c r="N29" s="7"/>
      <c r="O29" s="7"/>
      <c r="P29" s="6"/>
      <c r="Q29" s="6"/>
      <c r="R29" s="4" t="s">
        <v>271</v>
      </c>
      <c r="S29" s="4"/>
      <c r="T29" s="7" t="s">
        <v>173</v>
      </c>
      <c r="U29" s="4" t="s">
        <v>161</v>
      </c>
      <c r="V29" s="6" t="s">
        <v>174</v>
      </c>
      <c r="W29" s="7" t="s">
        <v>64</v>
      </c>
      <c r="X29" s="7" t="s">
        <v>75</v>
      </c>
      <c r="Y29" s="7" t="s">
        <v>175</v>
      </c>
      <c r="Z29" s="6" t="s">
        <v>182</v>
      </c>
      <c r="AA29" s="7"/>
      <c r="AB29" s="7"/>
      <c r="AC29" s="4" t="s">
        <v>75</v>
      </c>
      <c r="AD29" s="6" t="s">
        <v>177</v>
      </c>
      <c r="AE29" s="6"/>
    </row>
    <row r="30" spans="1:31" ht="75">
      <c r="A30" s="7">
        <v>71</v>
      </c>
      <c r="B30" s="4">
        <v>17130</v>
      </c>
      <c r="C30" s="5" t="s">
        <v>37</v>
      </c>
      <c r="D30" s="5" t="s">
        <v>52</v>
      </c>
      <c r="E30" s="4" t="s">
        <v>65</v>
      </c>
      <c r="F30" s="4" t="s">
        <v>64</v>
      </c>
      <c r="G30" s="4" t="s">
        <v>125</v>
      </c>
      <c r="I30" s="4" t="s">
        <v>46</v>
      </c>
      <c r="J30" s="12" t="s">
        <v>208</v>
      </c>
      <c r="K30" s="12" t="s">
        <v>28</v>
      </c>
      <c r="L30" s="12" t="s">
        <v>27</v>
      </c>
      <c r="M30" s="12" t="s">
        <v>111</v>
      </c>
      <c r="N30" s="9" t="s">
        <v>365</v>
      </c>
      <c r="O30" s="7" t="s">
        <v>255</v>
      </c>
      <c r="R30" s="4" t="s">
        <v>271</v>
      </c>
      <c r="S30" s="4" t="s">
        <v>252</v>
      </c>
      <c r="T30" s="7" t="s">
        <v>173</v>
      </c>
      <c r="U30" s="4" t="s">
        <v>161</v>
      </c>
      <c r="V30" s="6" t="s">
        <v>174</v>
      </c>
      <c r="W30" s="7" t="s">
        <v>64</v>
      </c>
      <c r="X30" s="7" t="s">
        <v>75</v>
      </c>
      <c r="Y30" s="7" t="s">
        <v>175</v>
      </c>
      <c r="Z30" s="6" t="s">
        <v>182</v>
      </c>
      <c r="AC30" s="4" t="s">
        <v>75</v>
      </c>
      <c r="AD30" s="6" t="s">
        <v>177</v>
      </c>
    </row>
    <row r="31" spans="1:31" ht="45">
      <c r="A31" s="7">
        <v>72</v>
      </c>
      <c r="B31" s="4">
        <v>17130</v>
      </c>
      <c r="C31" s="5" t="s">
        <v>37</v>
      </c>
      <c r="D31" s="5" t="s">
        <v>52</v>
      </c>
      <c r="E31" s="4" t="s">
        <v>65</v>
      </c>
      <c r="F31" s="4" t="s">
        <v>64</v>
      </c>
      <c r="G31" s="4" t="s">
        <v>125</v>
      </c>
      <c r="I31" s="4" t="s">
        <v>46</v>
      </c>
      <c r="J31" s="12" t="s">
        <v>68</v>
      </c>
      <c r="K31" s="12" t="s">
        <v>28</v>
      </c>
      <c r="L31" s="12" t="s">
        <v>27</v>
      </c>
      <c r="M31" s="12" t="s">
        <v>112</v>
      </c>
      <c r="R31" s="4" t="s">
        <v>271</v>
      </c>
      <c r="T31" s="7" t="s">
        <v>173</v>
      </c>
      <c r="U31" s="4" t="s">
        <v>161</v>
      </c>
      <c r="V31" s="6" t="s">
        <v>174</v>
      </c>
      <c r="W31" s="7" t="s">
        <v>64</v>
      </c>
      <c r="X31" s="7" t="s">
        <v>75</v>
      </c>
      <c r="Y31" s="7" t="s">
        <v>175</v>
      </c>
      <c r="Z31" s="6" t="s">
        <v>182</v>
      </c>
      <c r="AC31" s="4" t="s">
        <v>75</v>
      </c>
      <c r="AD31" s="6" t="s">
        <v>177</v>
      </c>
    </row>
    <row r="32" spans="1:31" s="17" customFormat="1" ht="45.75" thickBot="1">
      <c r="A32" s="37">
        <v>73</v>
      </c>
      <c r="B32" s="15">
        <v>17130</v>
      </c>
      <c r="C32" s="51" t="s">
        <v>37</v>
      </c>
      <c r="D32" s="51" t="s">
        <v>52</v>
      </c>
      <c r="E32" s="15" t="s">
        <v>65</v>
      </c>
      <c r="F32" s="15" t="s">
        <v>64</v>
      </c>
      <c r="G32" s="15" t="s">
        <v>73</v>
      </c>
      <c r="H32" s="16"/>
      <c r="I32" s="15" t="s">
        <v>46</v>
      </c>
      <c r="J32" s="15" t="s">
        <v>289</v>
      </c>
      <c r="K32" s="18" t="s">
        <v>28</v>
      </c>
      <c r="L32" s="15" t="s">
        <v>50</v>
      </c>
      <c r="M32" s="15" t="s">
        <v>51</v>
      </c>
      <c r="N32" s="17" t="s">
        <v>270</v>
      </c>
      <c r="O32" s="17" t="s">
        <v>222</v>
      </c>
      <c r="P32" s="16"/>
      <c r="Q32" s="16"/>
      <c r="R32" s="15" t="s">
        <v>271</v>
      </c>
      <c r="S32" s="15"/>
      <c r="T32" s="17" t="s">
        <v>173</v>
      </c>
      <c r="U32" s="15" t="s">
        <v>161</v>
      </c>
      <c r="V32" s="16" t="s">
        <v>174</v>
      </c>
      <c r="W32" s="7" t="s">
        <v>64</v>
      </c>
      <c r="X32" s="17" t="s">
        <v>75</v>
      </c>
      <c r="Y32" s="17" t="s">
        <v>175</v>
      </c>
      <c r="Z32" s="16" t="s">
        <v>182</v>
      </c>
      <c r="AC32" s="15" t="s">
        <v>75</v>
      </c>
      <c r="AD32" s="16" t="s">
        <v>177</v>
      </c>
      <c r="AE32" s="16"/>
    </row>
    <row r="33" spans="1:58" s="9" customFormat="1" ht="45">
      <c r="A33" s="50">
        <v>79</v>
      </c>
      <c r="B33" s="8">
        <v>17150</v>
      </c>
      <c r="C33" s="10" t="s">
        <v>38</v>
      </c>
      <c r="D33" s="10" t="s">
        <v>75</v>
      </c>
      <c r="E33" s="8" t="s">
        <v>65</v>
      </c>
      <c r="F33" s="8" t="s">
        <v>96</v>
      </c>
      <c r="G33" s="8" t="s">
        <v>99</v>
      </c>
      <c r="H33" s="11"/>
      <c r="I33" s="8" t="s">
        <v>46</v>
      </c>
      <c r="J33" s="8" t="s">
        <v>366</v>
      </c>
      <c r="K33" s="14" t="s">
        <v>28</v>
      </c>
      <c r="L33" s="8" t="s">
        <v>50</v>
      </c>
      <c r="M33" s="8" t="s">
        <v>51</v>
      </c>
      <c r="N33" s="9" t="s">
        <v>143</v>
      </c>
      <c r="O33" s="9" t="s">
        <v>236</v>
      </c>
      <c r="P33" s="11"/>
      <c r="Q33" s="11"/>
      <c r="R33" s="8" t="s">
        <v>367</v>
      </c>
      <c r="S33" s="52" t="s">
        <v>370</v>
      </c>
      <c r="T33" s="9" t="s">
        <v>173</v>
      </c>
      <c r="U33" s="8" t="s">
        <v>161</v>
      </c>
      <c r="V33" s="11" t="s">
        <v>174</v>
      </c>
      <c r="W33" s="9" t="s">
        <v>64</v>
      </c>
      <c r="X33" s="9" t="s">
        <v>34</v>
      </c>
      <c r="Y33" s="9" t="s">
        <v>175</v>
      </c>
      <c r="Z33" s="11" t="s">
        <v>176</v>
      </c>
      <c r="AC33" s="8" t="s">
        <v>75</v>
      </c>
      <c r="AD33" s="11" t="s">
        <v>177</v>
      </c>
      <c r="AE33" s="11" t="s">
        <v>235</v>
      </c>
    </row>
    <row r="34" spans="1:58" s="17" customFormat="1" ht="90.75" thickBot="1">
      <c r="A34" s="53">
        <v>82</v>
      </c>
      <c r="B34" s="54">
        <v>17150</v>
      </c>
      <c r="C34" s="55" t="s">
        <v>38</v>
      </c>
      <c r="D34" s="55" t="s">
        <v>75</v>
      </c>
      <c r="E34" s="54" t="s">
        <v>65</v>
      </c>
      <c r="F34" s="54" t="s">
        <v>96</v>
      </c>
      <c r="G34" s="54" t="s">
        <v>97</v>
      </c>
      <c r="H34" s="16"/>
      <c r="I34" s="15" t="s">
        <v>98</v>
      </c>
      <c r="J34" s="15" t="s">
        <v>237</v>
      </c>
      <c r="K34" s="18" t="s">
        <v>28</v>
      </c>
      <c r="L34" s="15" t="s">
        <v>50</v>
      </c>
      <c r="M34" s="15" t="s">
        <v>51</v>
      </c>
      <c r="N34" s="17" t="s">
        <v>143</v>
      </c>
      <c r="O34" s="17" t="s">
        <v>236</v>
      </c>
      <c r="P34" s="16"/>
      <c r="Q34" s="16"/>
      <c r="R34" s="15" t="s">
        <v>368</v>
      </c>
      <c r="S34" s="15" t="s">
        <v>369</v>
      </c>
      <c r="T34" s="17" t="s">
        <v>173</v>
      </c>
      <c r="U34" s="15" t="s">
        <v>161</v>
      </c>
      <c r="V34" s="16" t="s">
        <v>174</v>
      </c>
      <c r="W34" s="17" t="s">
        <v>371</v>
      </c>
      <c r="X34" s="17" t="s">
        <v>34</v>
      </c>
      <c r="Y34" s="17" t="s">
        <v>175</v>
      </c>
      <c r="Z34" s="16" t="s">
        <v>176</v>
      </c>
      <c r="AC34" s="15" t="s">
        <v>75</v>
      </c>
      <c r="AD34" s="16" t="s">
        <v>63</v>
      </c>
      <c r="AE34" s="16" t="s">
        <v>372</v>
      </c>
    </row>
    <row r="35" spans="1:58" s="9" customFormat="1" ht="105">
      <c r="A35" s="9">
        <v>83</v>
      </c>
      <c r="B35" s="14">
        <v>17180</v>
      </c>
      <c r="C35" s="56" t="s">
        <v>39</v>
      </c>
      <c r="D35" s="56" t="s">
        <v>52</v>
      </c>
      <c r="E35" s="8" t="s">
        <v>31</v>
      </c>
      <c r="F35" s="14" t="s">
        <v>53</v>
      </c>
      <c r="G35" s="14" t="s">
        <v>54</v>
      </c>
      <c r="H35" s="57"/>
      <c r="I35" s="14" t="s">
        <v>46</v>
      </c>
      <c r="J35" s="58" t="s">
        <v>55</v>
      </c>
      <c r="K35" s="14" t="s">
        <v>56</v>
      </c>
      <c r="L35" s="14" t="s">
        <v>57</v>
      </c>
      <c r="M35" s="14" t="s">
        <v>58</v>
      </c>
      <c r="N35" s="56" t="s">
        <v>113</v>
      </c>
      <c r="O35" s="56" t="s">
        <v>115</v>
      </c>
      <c r="P35" s="57"/>
      <c r="Q35" s="57"/>
      <c r="R35" s="14" t="s">
        <v>114</v>
      </c>
      <c r="S35" s="12" t="s">
        <v>216</v>
      </c>
      <c r="T35" s="56"/>
      <c r="U35" s="14" t="s">
        <v>31</v>
      </c>
      <c r="V35" s="57" t="s">
        <v>59</v>
      </c>
      <c r="W35" s="56"/>
      <c r="X35" s="56" t="s">
        <v>34</v>
      </c>
      <c r="Y35" s="56"/>
      <c r="Z35" s="57" t="s">
        <v>60</v>
      </c>
      <c r="AA35" s="59">
        <v>41640</v>
      </c>
      <c r="AB35" s="56" t="s">
        <v>61</v>
      </c>
      <c r="AC35" s="14" t="s">
        <v>62</v>
      </c>
      <c r="AD35" s="57" t="s">
        <v>63</v>
      </c>
      <c r="AE35" s="57"/>
      <c r="AF35" s="56"/>
      <c r="AG35" s="56"/>
      <c r="AH35" s="56"/>
      <c r="AI35" s="56"/>
      <c r="AJ35" s="56"/>
      <c r="AK35" s="56"/>
      <c r="AL35" s="56"/>
      <c r="AM35" s="56"/>
      <c r="AN35" s="56"/>
      <c r="AO35" s="56"/>
      <c r="AP35" s="56"/>
      <c r="AQ35" s="60"/>
      <c r="AR35" s="60"/>
      <c r="AS35" s="60"/>
      <c r="AT35" s="56"/>
      <c r="AU35" s="60"/>
      <c r="AV35" s="60"/>
      <c r="AW35" s="56"/>
      <c r="AX35" s="60"/>
      <c r="AY35" s="56"/>
      <c r="AZ35" s="56"/>
      <c r="BA35" s="56"/>
      <c r="BB35" s="56"/>
      <c r="BC35" s="61"/>
      <c r="BD35" s="61"/>
      <c r="BE35" s="56"/>
      <c r="BF35" s="56"/>
    </row>
    <row r="36" spans="1:58" ht="105">
      <c r="A36" s="7">
        <v>84</v>
      </c>
      <c r="B36" s="12">
        <v>17180</v>
      </c>
      <c r="C36" s="19" t="s">
        <v>39</v>
      </c>
      <c r="D36" s="19" t="s">
        <v>52</v>
      </c>
      <c r="E36" s="4" t="s">
        <v>31</v>
      </c>
      <c r="F36" s="12" t="s">
        <v>64</v>
      </c>
      <c r="G36" s="12" t="s">
        <v>54</v>
      </c>
      <c r="H36" s="22"/>
      <c r="I36" s="12" t="s">
        <v>46</v>
      </c>
      <c r="J36" s="34" t="s">
        <v>55</v>
      </c>
      <c r="K36" s="12" t="s">
        <v>56</v>
      </c>
      <c r="L36" s="12" t="s">
        <v>57</v>
      </c>
      <c r="M36" s="12" t="s">
        <v>58</v>
      </c>
      <c r="N36" s="19" t="s">
        <v>113</v>
      </c>
      <c r="O36" s="19" t="s">
        <v>115</v>
      </c>
      <c r="P36" s="22"/>
      <c r="Q36" s="22"/>
      <c r="R36" s="12" t="s">
        <v>114</v>
      </c>
      <c r="S36" s="12" t="s">
        <v>216</v>
      </c>
      <c r="T36" s="19"/>
      <c r="U36" s="12" t="s">
        <v>31</v>
      </c>
      <c r="V36" s="22" t="s">
        <v>59</v>
      </c>
      <c r="W36" s="19" t="s">
        <v>64</v>
      </c>
      <c r="X36" s="19" t="s">
        <v>34</v>
      </c>
      <c r="Y36" s="19"/>
      <c r="Z36" s="22" t="s">
        <v>60</v>
      </c>
      <c r="AA36" s="35">
        <v>41640</v>
      </c>
      <c r="AB36" s="19" t="s">
        <v>61</v>
      </c>
      <c r="AC36" s="12" t="s">
        <v>62</v>
      </c>
      <c r="AD36" s="22" t="s">
        <v>63</v>
      </c>
      <c r="AE36" s="22"/>
      <c r="AF36" s="19"/>
      <c r="AG36" s="19"/>
      <c r="AH36" s="19"/>
      <c r="AI36" s="19"/>
      <c r="AJ36" s="19"/>
      <c r="AK36" s="19"/>
      <c r="AL36" s="19"/>
      <c r="AM36" s="19"/>
      <c r="AN36" s="19"/>
      <c r="AO36" s="19"/>
      <c r="AP36" s="19"/>
      <c r="AQ36" s="20"/>
      <c r="AR36" s="20"/>
      <c r="AS36" s="20"/>
      <c r="AT36" s="19"/>
      <c r="AU36" s="20"/>
      <c r="AV36" s="20"/>
      <c r="AW36" s="19"/>
      <c r="AX36" s="20"/>
      <c r="AY36" s="19"/>
      <c r="AZ36" s="19"/>
      <c r="BA36" s="19"/>
      <c r="BB36" s="19"/>
      <c r="BC36" s="21"/>
      <c r="BD36" s="21"/>
      <c r="BE36" s="19"/>
      <c r="BF36" s="19"/>
    </row>
    <row r="37" spans="1:58" ht="105">
      <c r="A37" s="7">
        <v>99</v>
      </c>
      <c r="B37" s="12">
        <v>17180</v>
      </c>
      <c r="C37" s="19" t="s">
        <v>39</v>
      </c>
      <c r="D37" s="19" t="s">
        <v>52</v>
      </c>
      <c r="E37" s="4" t="s">
        <v>65</v>
      </c>
      <c r="F37" s="12" t="s">
        <v>64</v>
      </c>
      <c r="G37" s="12" t="s">
        <v>67</v>
      </c>
      <c r="H37" s="22"/>
      <c r="I37" s="12" t="s">
        <v>189</v>
      </c>
      <c r="J37" s="12" t="s">
        <v>238</v>
      </c>
      <c r="K37" s="12" t="s">
        <v>28</v>
      </c>
      <c r="L37" s="12" t="s">
        <v>27</v>
      </c>
      <c r="M37" s="12" t="s">
        <v>111</v>
      </c>
      <c r="N37" s="19" t="s">
        <v>240</v>
      </c>
      <c r="O37" s="19"/>
      <c r="P37" s="22"/>
      <c r="Q37" s="22"/>
      <c r="R37" s="12" t="s">
        <v>243</v>
      </c>
      <c r="S37" s="12" t="s">
        <v>242</v>
      </c>
      <c r="T37" s="19"/>
      <c r="U37" s="12"/>
      <c r="V37" s="22"/>
      <c r="W37" s="19" t="s">
        <v>64</v>
      </c>
      <c r="X37" s="19"/>
      <c r="Y37" s="19" t="s">
        <v>189</v>
      </c>
      <c r="Z37" s="22"/>
      <c r="AA37" s="19"/>
      <c r="AB37" s="19"/>
      <c r="AC37" s="12"/>
      <c r="AD37" s="22"/>
      <c r="AE37" s="22"/>
      <c r="AF37" s="19"/>
      <c r="AG37" s="19"/>
      <c r="AH37" s="19"/>
      <c r="AI37" s="19"/>
      <c r="AJ37" s="19"/>
      <c r="AK37" s="19"/>
      <c r="AL37" s="19"/>
      <c r="AM37" s="19"/>
      <c r="AN37" s="19"/>
      <c r="AO37" s="19"/>
      <c r="AP37" s="19"/>
      <c r="AQ37" s="20"/>
      <c r="AR37" s="20"/>
      <c r="AS37" s="20"/>
      <c r="AT37" s="19"/>
      <c r="AU37" s="20"/>
      <c r="AV37" s="20"/>
      <c r="AW37" s="19"/>
      <c r="AX37" s="20"/>
      <c r="AY37" s="19"/>
      <c r="AZ37" s="19"/>
      <c r="BA37" s="19"/>
      <c r="BB37" s="19"/>
      <c r="BC37" s="21"/>
      <c r="BD37" s="21"/>
      <c r="BE37" s="19"/>
      <c r="BF37" s="19"/>
    </row>
    <row r="38" spans="1:58" ht="105">
      <c r="A38" s="26">
        <v>100</v>
      </c>
      <c r="B38" s="12">
        <v>17180</v>
      </c>
      <c r="C38" s="19" t="s">
        <v>39</v>
      </c>
      <c r="D38" s="19" t="s">
        <v>52</v>
      </c>
      <c r="E38" s="4" t="s">
        <v>65</v>
      </c>
      <c r="F38" s="12" t="s">
        <v>64</v>
      </c>
      <c r="G38" s="12" t="s">
        <v>67</v>
      </c>
      <c r="H38" s="22"/>
      <c r="I38" s="12" t="s">
        <v>46</v>
      </c>
      <c r="J38" s="12" t="s">
        <v>238</v>
      </c>
      <c r="K38" s="12" t="s">
        <v>28</v>
      </c>
      <c r="L38" s="12" t="s">
        <v>27</v>
      </c>
      <c r="M38" s="12" t="s">
        <v>111</v>
      </c>
      <c r="N38" s="19" t="s">
        <v>272</v>
      </c>
      <c r="O38" s="19" t="s">
        <v>184</v>
      </c>
      <c r="P38" s="22"/>
      <c r="Q38" s="22"/>
      <c r="R38" s="12" t="s">
        <v>116</v>
      </c>
      <c r="S38" s="12" t="s">
        <v>241</v>
      </c>
      <c r="T38" s="19" t="s">
        <v>173</v>
      </c>
      <c r="U38" s="4" t="s">
        <v>161</v>
      </c>
      <c r="V38" s="22" t="s">
        <v>174</v>
      </c>
      <c r="W38" s="19" t="s">
        <v>64</v>
      </c>
      <c r="X38" s="19" t="s">
        <v>75</v>
      </c>
      <c r="Y38" s="19" t="s">
        <v>175</v>
      </c>
      <c r="Z38" s="22" t="s">
        <v>182</v>
      </c>
      <c r="AA38" s="19"/>
      <c r="AB38" s="19"/>
      <c r="AC38" s="12" t="s">
        <v>75</v>
      </c>
      <c r="AD38" s="22" t="s">
        <v>177</v>
      </c>
      <c r="AE38" s="22"/>
      <c r="AF38" s="19"/>
      <c r="AG38" s="19"/>
      <c r="AH38" s="19"/>
      <c r="AI38" s="19"/>
      <c r="AJ38" s="19"/>
      <c r="AK38" s="19"/>
      <c r="AL38" s="19"/>
      <c r="AM38" s="19"/>
      <c r="AN38" s="19"/>
      <c r="AO38" s="19"/>
      <c r="AP38" s="19"/>
      <c r="AQ38" s="20"/>
      <c r="AR38" s="20"/>
      <c r="AS38" s="20"/>
      <c r="AT38" s="19"/>
      <c r="AU38" s="20"/>
      <c r="AV38" s="20"/>
      <c r="AW38" s="19"/>
      <c r="AX38" s="20"/>
      <c r="AY38" s="19"/>
      <c r="AZ38" s="19"/>
      <c r="BA38" s="19"/>
      <c r="BB38" s="19"/>
      <c r="BC38" s="21"/>
      <c r="BD38" s="21"/>
      <c r="BE38" s="19"/>
      <c r="BF38" s="19"/>
    </row>
    <row r="39" spans="1:58" ht="45">
      <c r="A39" s="7">
        <v>101</v>
      </c>
      <c r="B39" s="12">
        <v>17180</v>
      </c>
      <c r="C39" s="19" t="s">
        <v>39</v>
      </c>
      <c r="D39" s="19" t="s">
        <v>52</v>
      </c>
      <c r="E39" s="4" t="s">
        <v>65</v>
      </c>
      <c r="F39" s="4" t="s">
        <v>64</v>
      </c>
      <c r="G39" s="4" t="s">
        <v>71</v>
      </c>
      <c r="I39" s="4" t="s">
        <v>46</v>
      </c>
      <c r="J39" s="4" t="s">
        <v>239</v>
      </c>
      <c r="K39" s="12" t="s">
        <v>28</v>
      </c>
      <c r="L39" s="4" t="s">
        <v>50</v>
      </c>
      <c r="M39" s="4" t="s">
        <v>51</v>
      </c>
      <c r="N39" s="7" t="s">
        <v>273</v>
      </c>
      <c r="O39" s="7" t="s">
        <v>172</v>
      </c>
      <c r="P39" s="22"/>
      <c r="Q39" s="22"/>
      <c r="R39" s="12" t="s">
        <v>274</v>
      </c>
      <c r="S39" s="4" t="s">
        <v>244</v>
      </c>
      <c r="T39" s="7" t="s">
        <v>173</v>
      </c>
      <c r="U39" s="4" t="s">
        <v>161</v>
      </c>
      <c r="V39" s="6" t="s">
        <v>174</v>
      </c>
      <c r="W39" s="19" t="s">
        <v>64</v>
      </c>
      <c r="X39" s="7" t="s">
        <v>75</v>
      </c>
      <c r="Y39" s="7" t="s">
        <v>175</v>
      </c>
      <c r="Z39" s="6" t="s">
        <v>195</v>
      </c>
      <c r="AC39" s="4" t="s">
        <v>75</v>
      </c>
      <c r="AD39" s="6" t="s">
        <v>177</v>
      </c>
    </row>
    <row r="40" spans="1:58" s="17" customFormat="1" ht="45.75" thickBot="1">
      <c r="A40" s="17">
        <v>105</v>
      </c>
      <c r="B40" s="18">
        <v>17180</v>
      </c>
      <c r="C40" s="23" t="s">
        <v>39</v>
      </c>
      <c r="D40" s="23" t="s">
        <v>52</v>
      </c>
      <c r="E40" s="15" t="s">
        <v>65</v>
      </c>
      <c r="F40" s="15" t="s">
        <v>53</v>
      </c>
      <c r="G40" s="15" t="s">
        <v>67</v>
      </c>
      <c r="H40" s="16"/>
      <c r="I40" s="15" t="s">
        <v>46</v>
      </c>
      <c r="J40" s="24" t="s">
        <v>74</v>
      </c>
      <c r="K40" s="15"/>
      <c r="L40" s="15"/>
      <c r="M40" s="15"/>
      <c r="P40" s="16"/>
      <c r="Q40" s="16"/>
      <c r="R40" s="15"/>
      <c r="S40" s="15"/>
      <c r="U40" s="15" t="s">
        <v>161</v>
      </c>
      <c r="V40" s="16"/>
      <c r="W40" s="19" t="s">
        <v>321</v>
      </c>
      <c r="Z40" s="16"/>
      <c r="AC40" s="15"/>
      <c r="AD40" s="16"/>
      <c r="AE40" s="16"/>
    </row>
    <row r="41" spans="1:58" ht="105">
      <c r="A41" s="26">
        <v>112</v>
      </c>
      <c r="B41" s="4">
        <v>17240</v>
      </c>
      <c r="C41" s="5" t="s">
        <v>40</v>
      </c>
      <c r="D41" s="5" t="s">
        <v>75</v>
      </c>
      <c r="E41" s="4" t="s">
        <v>65</v>
      </c>
      <c r="F41" s="4" t="s">
        <v>64</v>
      </c>
      <c r="G41" s="4" t="s">
        <v>54</v>
      </c>
      <c r="I41" s="4" t="s">
        <v>46</v>
      </c>
      <c r="J41" s="34" t="s">
        <v>55</v>
      </c>
      <c r="K41" s="12" t="s">
        <v>56</v>
      </c>
      <c r="L41" s="12" t="s">
        <v>57</v>
      </c>
      <c r="M41" s="12" t="s">
        <v>58</v>
      </c>
      <c r="N41" s="7" t="s">
        <v>263</v>
      </c>
      <c r="O41" s="7" t="s">
        <v>275</v>
      </c>
      <c r="P41" s="22"/>
      <c r="Q41" s="22"/>
      <c r="R41" s="12" t="s">
        <v>114</v>
      </c>
      <c r="S41" s="12" t="s">
        <v>216</v>
      </c>
      <c r="T41" s="19"/>
      <c r="U41" s="12" t="s">
        <v>31</v>
      </c>
      <c r="V41" s="22" t="s">
        <v>59</v>
      </c>
      <c r="W41" s="19" t="s">
        <v>64</v>
      </c>
      <c r="X41" s="19" t="s">
        <v>34</v>
      </c>
      <c r="Y41" s="19"/>
      <c r="Z41" s="22" t="s">
        <v>60</v>
      </c>
      <c r="AA41" s="35">
        <v>41640</v>
      </c>
      <c r="AB41" s="19" t="s">
        <v>61</v>
      </c>
      <c r="AC41" s="12" t="s">
        <v>62</v>
      </c>
      <c r="AD41" s="22" t="s">
        <v>63</v>
      </c>
      <c r="AE41" s="22"/>
    </row>
    <row r="42" spans="1:58" ht="45">
      <c r="A42" s="7">
        <v>113</v>
      </c>
      <c r="B42" s="4">
        <v>17240</v>
      </c>
      <c r="C42" s="5" t="s">
        <v>40</v>
      </c>
      <c r="D42" s="5" t="s">
        <v>75</v>
      </c>
      <c r="E42" s="4" t="s">
        <v>65</v>
      </c>
      <c r="F42" s="4" t="s">
        <v>64</v>
      </c>
      <c r="G42" s="4" t="s">
        <v>85</v>
      </c>
      <c r="I42" s="4" t="s">
        <v>46</v>
      </c>
      <c r="J42" s="4" t="s">
        <v>290</v>
      </c>
      <c r="K42" s="12" t="s">
        <v>28</v>
      </c>
      <c r="L42" s="4" t="s">
        <v>50</v>
      </c>
      <c r="M42" s="4" t="s">
        <v>51</v>
      </c>
      <c r="N42" s="7" t="s">
        <v>144</v>
      </c>
      <c r="O42" s="7" t="s">
        <v>245</v>
      </c>
      <c r="P42" s="22"/>
      <c r="R42" s="4" t="s">
        <v>246</v>
      </c>
      <c r="S42" s="4" t="s">
        <v>215</v>
      </c>
      <c r="U42" s="4" t="s">
        <v>162</v>
      </c>
      <c r="V42" s="6" t="s">
        <v>174</v>
      </c>
      <c r="W42" s="19" t="s">
        <v>64</v>
      </c>
      <c r="X42" s="19" t="s">
        <v>34</v>
      </c>
      <c r="Z42" s="6" t="s">
        <v>176</v>
      </c>
    </row>
    <row r="43" spans="1:58" ht="45">
      <c r="A43" s="7">
        <v>114</v>
      </c>
      <c r="C43" s="5" t="s">
        <v>40</v>
      </c>
      <c r="D43" s="5" t="s">
        <v>75</v>
      </c>
      <c r="E43" s="4" t="s">
        <v>65</v>
      </c>
      <c r="F43" s="4" t="s">
        <v>64</v>
      </c>
      <c r="G43" s="4" t="s">
        <v>85</v>
      </c>
      <c r="I43" s="4" t="s">
        <v>46</v>
      </c>
      <c r="J43" s="4" t="s">
        <v>291</v>
      </c>
      <c r="K43" s="12" t="s">
        <v>28</v>
      </c>
      <c r="L43" s="4" t="s">
        <v>50</v>
      </c>
      <c r="M43" s="4" t="s">
        <v>51</v>
      </c>
      <c r="N43" s="7" t="s">
        <v>145</v>
      </c>
      <c r="O43" s="7" t="s">
        <v>248</v>
      </c>
      <c r="P43" s="22"/>
      <c r="R43" s="4" t="s">
        <v>249</v>
      </c>
      <c r="S43" s="4" t="s">
        <v>247</v>
      </c>
      <c r="U43" s="4" t="s">
        <v>162</v>
      </c>
      <c r="V43" s="6" t="s">
        <v>174</v>
      </c>
      <c r="W43" s="19" t="s">
        <v>64</v>
      </c>
      <c r="X43" s="19" t="s">
        <v>34</v>
      </c>
      <c r="Z43" s="6" t="s">
        <v>195</v>
      </c>
      <c r="AE43" s="6" t="s">
        <v>262</v>
      </c>
    </row>
    <row r="44" spans="1:58" ht="45">
      <c r="A44" s="26">
        <v>115</v>
      </c>
      <c r="C44" s="5" t="s">
        <v>40</v>
      </c>
      <c r="D44" s="5" t="s">
        <v>75</v>
      </c>
      <c r="E44" s="4" t="s">
        <v>65</v>
      </c>
      <c r="F44" s="4" t="s">
        <v>64</v>
      </c>
      <c r="G44" s="4" t="s">
        <v>85</v>
      </c>
      <c r="I44" s="4" t="s">
        <v>46</v>
      </c>
      <c r="J44" s="4" t="s">
        <v>292</v>
      </c>
      <c r="K44" s="12" t="s">
        <v>28</v>
      </c>
      <c r="L44" s="4" t="s">
        <v>50</v>
      </c>
      <c r="M44" s="4" t="s">
        <v>51</v>
      </c>
      <c r="N44" s="7" t="s">
        <v>146</v>
      </c>
      <c r="O44" s="7" t="s">
        <v>251</v>
      </c>
      <c r="P44" s="22"/>
      <c r="R44" s="4" t="s">
        <v>250</v>
      </c>
      <c r="S44" s="4" t="s">
        <v>253</v>
      </c>
      <c r="U44" s="4" t="s">
        <v>162</v>
      </c>
      <c r="V44" s="6" t="s">
        <v>174</v>
      </c>
      <c r="W44" s="19" t="s">
        <v>64</v>
      </c>
      <c r="X44" s="19" t="s">
        <v>34</v>
      </c>
      <c r="Z44" s="6" t="s">
        <v>176</v>
      </c>
    </row>
    <row r="45" spans="1:58" ht="45">
      <c r="A45" s="7">
        <v>116</v>
      </c>
      <c r="C45" s="5" t="s">
        <v>40</v>
      </c>
      <c r="D45" s="5" t="s">
        <v>75</v>
      </c>
      <c r="E45" s="4" t="s">
        <v>65</v>
      </c>
      <c r="F45" s="4" t="s">
        <v>64</v>
      </c>
      <c r="G45" s="4" t="s">
        <v>85</v>
      </c>
      <c r="I45" s="4" t="s">
        <v>46</v>
      </c>
      <c r="J45" s="4" t="s">
        <v>293</v>
      </c>
      <c r="K45" s="12" t="s">
        <v>28</v>
      </c>
      <c r="L45" s="4" t="s">
        <v>50</v>
      </c>
      <c r="M45" s="4" t="s">
        <v>51</v>
      </c>
      <c r="N45" s="7" t="s">
        <v>147</v>
      </c>
      <c r="O45" s="7" t="s">
        <v>254</v>
      </c>
      <c r="P45" s="22"/>
      <c r="R45" s="4" t="s">
        <v>249</v>
      </c>
      <c r="S45" s="4" t="s">
        <v>252</v>
      </c>
      <c r="U45" s="4" t="s">
        <v>162</v>
      </c>
      <c r="V45" s="6" t="s">
        <v>174</v>
      </c>
      <c r="W45" s="19" t="s">
        <v>64</v>
      </c>
      <c r="X45" s="19" t="s">
        <v>34</v>
      </c>
      <c r="Z45" s="6" t="s">
        <v>176</v>
      </c>
    </row>
    <row r="46" spans="1:58" ht="45">
      <c r="A46" s="7">
        <v>117</v>
      </c>
      <c r="B46" s="4">
        <v>17240</v>
      </c>
      <c r="C46" s="5" t="s">
        <v>40</v>
      </c>
      <c r="D46" s="5" t="s">
        <v>75</v>
      </c>
      <c r="E46" s="4" t="s">
        <v>65</v>
      </c>
      <c r="F46" s="4" t="s">
        <v>64</v>
      </c>
      <c r="G46" s="4" t="s">
        <v>85</v>
      </c>
      <c r="I46" s="4" t="s">
        <v>46</v>
      </c>
      <c r="J46" s="4" t="s">
        <v>294</v>
      </c>
      <c r="K46" s="12" t="s">
        <v>28</v>
      </c>
      <c r="L46" s="4" t="s">
        <v>50</v>
      </c>
      <c r="M46" s="4" t="s">
        <v>51</v>
      </c>
      <c r="N46" s="7" t="s">
        <v>148</v>
      </c>
      <c r="O46" s="7" t="s">
        <v>255</v>
      </c>
      <c r="P46" s="22"/>
      <c r="R46" s="4" t="s">
        <v>249</v>
      </c>
      <c r="S46" s="4" t="s">
        <v>244</v>
      </c>
      <c r="U46" s="4" t="s">
        <v>162</v>
      </c>
      <c r="V46" s="6" t="s">
        <v>174</v>
      </c>
      <c r="W46" s="19" t="s">
        <v>64</v>
      </c>
      <c r="X46" s="19" t="s">
        <v>34</v>
      </c>
      <c r="Z46" s="6" t="s">
        <v>176</v>
      </c>
    </row>
    <row r="47" spans="1:58" ht="45">
      <c r="A47" s="26">
        <v>118</v>
      </c>
      <c r="B47" s="4">
        <v>17240</v>
      </c>
      <c r="C47" s="5" t="s">
        <v>40</v>
      </c>
      <c r="D47" s="5" t="s">
        <v>75</v>
      </c>
      <c r="E47" s="4" t="s">
        <v>65</v>
      </c>
      <c r="F47" s="4" t="s">
        <v>64</v>
      </c>
      <c r="G47" s="4" t="s">
        <v>85</v>
      </c>
      <c r="I47" s="4" t="s">
        <v>46</v>
      </c>
      <c r="J47" s="4" t="s">
        <v>256</v>
      </c>
      <c r="K47" s="12" t="s">
        <v>28</v>
      </c>
      <c r="L47" s="4" t="s">
        <v>50</v>
      </c>
      <c r="M47" s="4" t="s">
        <v>51</v>
      </c>
      <c r="N47" s="7" t="s">
        <v>149</v>
      </c>
      <c r="O47" s="7" t="s">
        <v>251</v>
      </c>
      <c r="P47" s="22"/>
      <c r="R47" s="4" t="s">
        <v>249</v>
      </c>
      <c r="S47" s="4" t="s">
        <v>247</v>
      </c>
      <c r="U47" s="4" t="s">
        <v>162</v>
      </c>
      <c r="V47" s="6" t="s">
        <v>174</v>
      </c>
      <c r="W47" s="19" t="s">
        <v>64</v>
      </c>
      <c r="X47" s="19" t="s">
        <v>34</v>
      </c>
    </row>
    <row r="48" spans="1:58" ht="45">
      <c r="A48" s="7">
        <v>119</v>
      </c>
      <c r="B48" s="4">
        <v>17240</v>
      </c>
      <c r="C48" s="5" t="s">
        <v>40</v>
      </c>
      <c r="D48" s="5" t="s">
        <v>75</v>
      </c>
      <c r="E48" s="4" t="s">
        <v>65</v>
      </c>
      <c r="F48" s="4" t="s">
        <v>64</v>
      </c>
      <c r="G48" s="4" t="s">
        <v>85</v>
      </c>
      <c r="I48" s="4" t="s">
        <v>46</v>
      </c>
      <c r="J48" s="4" t="s">
        <v>295</v>
      </c>
      <c r="K48" s="12" t="s">
        <v>28</v>
      </c>
      <c r="L48" s="4" t="s">
        <v>50</v>
      </c>
      <c r="M48" s="4" t="s">
        <v>51</v>
      </c>
      <c r="N48" s="7" t="s">
        <v>150</v>
      </c>
      <c r="O48" s="7" t="s">
        <v>257</v>
      </c>
      <c r="P48" s="22"/>
      <c r="R48" s="4" t="s">
        <v>249</v>
      </c>
      <c r="S48" s="4" t="s">
        <v>247</v>
      </c>
      <c r="U48" s="4" t="s">
        <v>162</v>
      </c>
      <c r="V48" s="6" t="s">
        <v>174</v>
      </c>
      <c r="W48" s="19" t="s">
        <v>64</v>
      </c>
      <c r="X48" s="19" t="s">
        <v>34</v>
      </c>
      <c r="AE48" s="6" t="s">
        <v>258</v>
      </c>
    </row>
    <row r="49" spans="1:31" ht="45">
      <c r="A49" s="7">
        <v>120</v>
      </c>
      <c r="B49" s="4">
        <v>17239</v>
      </c>
      <c r="C49" s="5" t="s">
        <v>40</v>
      </c>
      <c r="D49" s="5" t="s">
        <v>75</v>
      </c>
      <c r="E49" s="4" t="s">
        <v>65</v>
      </c>
      <c r="F49" s="4" t="s">
        <v>64</v>
      </c>
      <c r="G49" s="4" t="s">
        <v>85</v>
      </c>
      <c r="I49" s="4" t="s">
        <v>46</v>
      </c>
      <c r="J49" s="4" t="s">
        <v>296</v>
      </c>
      <c r="K49" s="12" t="s">
        <v>28</v>
      </c>
      <c r="L49" s="4" t="s">
        <v>50</v>
      </c>
      <c r="M49" s="4" t="s">
        <v>51</v>
      </c>
      <c r="N49" s="7" t="s">
        <v>151</v>
      </c>
      <c r="O49" s="7" t="s">
        <v>255</v>
      </c>
      <c r="P49" s="22"/>
      <c r="R49" s="4" t="s">
        <v>249</v>
      </c>
      <c r="S49" s="4" t="s">
        <v>215</v>
      </c>
      <c r="U49" s="4" t="s">
        <v>162</v>
      </c>
      <c r="V49" s="6" t="s">
        <v>174</v>
      </c>
      <c r="W49" s="19" t="s">
        <v>64</v>
      </c>
      <c r="X49" s="19" t="s">
        <v>34</v>
      </c>
    </row>
    <row r="50" spans="1:31" ht="45">
      <c r="A50" s="26">
        <v>121</v>
      </c>
      <c r="B50" s="4">
        <v>17239</v>
      </c>
      <c r="C50" s="5" t="s">
        <v>40</v>
      </c>
      <c r="D50" s="5" t="s">
        <v>75</v>
      </c>
      <c r="E50" s="4" t="s">
        <v>65</v>
      </c>
      <c r="F50" s="4" t="s">
        <v>64</v>
      </c>
      <c r="G50" s="4" t="s">
        <v>85</v>
      </c>
      <c r="I50" s="4" t="s">
        <v>46</v>
      </c>
      <c r="J50" s="4" t="s">
        <v>259</v>
      </c>
      <c r="K50" s="12" t="s">
        <v>28</v>
      </c>
      <c r="L50" s="4" t="s">
        <v>50</v>
      </c>
      <c r="M50" s="4" t="s">
        <v>51</v>
      </c>
      <c r="N50" s="7" t="s">
        <v>260</v>
      </c>
      <c r="P50" s="22"/>
      <c r="R50" s="4" t="s">
        <v>261</v>
      </c>
      <c r="S50" s="4">
        <v>1000</v>
      </c>
      <c r="U50" s="4" t="s">
        <v>162</v>
      </c>
      <c r="V50" s="6" t="s">
        <v>59</v>
      </c>
      <c r="W50" s="19" t="s">
        <v>64</v>
      </c>
      <c r="X50" s="19" t="s">
        <v>34</v>
      </c>
    </row>
    <row r="51" spans="1:31" s="9" customFormat="1" ht="45">
      <c r="A51" s="9">
        <v>129</v>
      </c>
      <c r="B51" s="14">
        <v>17320</v>
      </c>
      <c r="C51" s="56" t="s">
        <v>72</v>
      </c>
      <c r="D51" s="56" t="s">
        <v>34</v>
      </c>
      <c r="E51" s="8" t="s">
        <v>65</v>
      </c>
      <c r="F51" s="8" t="s">
        <v>64</v>
      </c>
      <c r="G51" s="8" t="s">
        <v>71</v>
      </c>
      <c r="H51" s="11"/>
      <c r="I51" s="8" t="s">
        <v>46</v>
      </c>
      <c r="J51" s="8" t="s">
        <v>377</v>
      </c>
      <c r="K51" s="14" t="s">
        <v>28</v>
      </c>
      <c r="L51" s="8" t="s">
        <v>50</v>
      </c>
      <c r="M51" s="8" t="s">
        <v>51</v>
      </c>
      <c r="N51" s="9" t="s">
        <v>152</v>
      </c>
      <c r="O51" s="9" t="s">
        <v>373</v>
      </c>
      <c r="P51" s="11"/>
      <c r="Q51" s="11"/>
      <c r="R51" s="8" t="s">
        <v>375</v>
      </c>
      <c r="S51" s="8" t="s">
        <v>374</v>
      </c>
      <c r="U51" s="4" t="s">
        <v>162</v>
      </c>
      <c r="V51" s="11" t="s">
        <v>174</v>
      </c>
      <c r="W51" s="19" t="s">
        <v>64</v>
      </c>
      <c r="X51" s="9" t="s">
        <v>34</v>
      </c>
      <c r="Z51" s="11" t="s">
        <v>182</v>
      </c>
      <c r="AC51" s="8"/>
      <c r="AD51" s="11"/>
      <c r="AE51" s="11" t="s">
        <v>376</v>
      </c>
    </row>
    <row r="52" spans="1:31" ht="45.75" customHeight="1" thickBot="1">
      <c r="A52" s="26">
        <v>133</v>
      </c>
      <c r="B52" s="4">
        <v>17330</v>
      </c>
      <c r="C52" s="5" t="s">
        <v>100</v>
      </c>
      <c r="D52" s="5" t="s">
        <v>75</v>
      </c>
      <c r="E52" s="4" t="s">
        <v>65</v>
      </c>
      <c r="F52" s="4" t="s">
        <v>64</v>
      </c>
      <c r="G52" s="4" t="s">
        <v>97</v>
      </c>
      <c r="I52" s="4" t="s">
        <v>46</v>
      </c>
      <c r="J52" s="4" t="s">
        <v>378</v>
      </c>
      <c r="K52" s="12" t="s">
        <v>28</v>
      </c>
      <c r="L52" s="4" t="s">
        <v>50</v>
      </c>
      <c r="M52" s="4" t="s">
        <v>51</v>
      </c>
      <c r="N52" s="7" t="s">
        <v>379</v>
      </c>
      <c r="O52" s="7" t="s">
        <v>373</v>
      </c>
      <c r="R52" s="4" t="s">
        <v>380</v>
      </c>
      <c r="S52" s="4" t="s">
        <v>381</v>
      </c>
      <c r="T52" s="7" t="s">
        <v>173</v>
      </c>
      <c r="U52" s="15" t="s">
        <v>162</v>
      </c>
      <c r="V52" s="6" t="s">
        <v>174</v>
      </c>
      <c r="W52" s="19" t="s">
        <v>64</v>
      </c>
      <c r="X52" s="7" t="s">
        <v>34</v>
      </c>
      <c r="Y52" s="7" t="s">
        <v>175</v>
      </c>
      <c r="Z52" s="6" t="s">
        <v>195</v>
      </c>
    </row>
    <row r="53" spans="1:31" ht="45.75" thickBot="1">
      <c r="A53" s="7">
        <v>134</v>
      </c>
      <c r="B53" s="4">
        <v>17330</v>
      </c>
      <c r="C53" s="5" t="s">
        <v>100</v>
      </c>
      <c r="D53" s="5" t="s">
        <v>75</v>
      </c>
      <c r="E53" s="4" t="s">
        <v>65</v>
      </c>
      <c r="F53" s="4" t="s">
        <v>64</v>
      </c>
      <c r="G53" s="4" t="s">
        <v>97</v>
      </c>
      <c r="I53" s="4" t="s">
        <v>46</v>
      </c>
      <c r="J53" s="4" t="s">
        <v>101</v>
      </c>
      <c r="K53" s="12" t="s">
        <v>28</v>
      </c>
      <c r="L53" s="4" t="s">
        <v>50</v>
      </c>
      <c r="M53" s="4" t="s">
        <v>51</v>
      </c>
      <c r="N53" s="7" t="s">
        <v>382</v>
      </c>
      <c r="O53" s="7" t="s">
        <v>251</v>
      </c>
      <c r="R53" s="4" t="s">
        <v>380</v>
      </c>
      <c r="S53" s="4" t="s">
        <v>253</v>
      </c>
      <c r="T53" s="7" t="s">
        <v>173</v>
      </c>
      <c r="U53" s="15" t="s">
        <v>162</v>
      </c>
      <c r="V53" s="6" t="s">
        <v>364</v>
      </c>
      <c r="W53" s="19" t="s">
        <v>64</v>
      </c>
      <c r="X53" s="7" t="s">
        <v>34</v>
      </c>
      <c r="Y53" s="7" t="s">
        <v>175</v>
      </c>
      <c r="Z53" s="6" t="s">
        <v>182</v>
      </c>
      <c r="AC53" s="4" t="s">
        <v>34</v>
      </c>
      <c r="AD53" s="6" t="s">
        <v>63</v>
      </c>
    </row>
    <row r="54" spans="1:31" ht="45.75" thickBot="1">
      <c r="A54" s="7">
        <v>137</v>
      </c>
      <c r="B54" s="4">
        <v>17330</v>
      </c>
      <c r="C54" s="5" t="s">
        <v>100</v>
      </c>
      <c r="D54" s="5" t="s">
        <v>75</v>
      </c>
      <c r="E54" s="4" t="s">
        <v>65</v>
      </c>
      <c r="F54" s="4" t="s">
        <v>89</v>
      </c>
      <c r="G54" s="4" t="s">
        <v>103</v>
      </c>
      <c r="I54" s="4" t="s">
        <v>46</v>
      </c>
      <c r="J54" s="4" t="s">
        <v>101</v>
      </c>
      <c r="K54" s="12" t="s">
        <v>28</v>
      </c>
      <c r="L54" s="4" t="s">
        <v>50</v>
      </c>
      <c r="M54" s="4" t="s">
        <v>51</v>
      </c>
      <c r="N54" s="7" t="s">
        <v>382</v>
      </c>
      <c r="O54" s="7" t="s">
        <v>251</v>
      </c>
      <c r="R54" s="4" t="s">
        <v>380</v>
      </c>
      <c r="S54" s="4" t="s">
        <v>253</v>
      </c>
      <c r="T54" s="7" t="s">
        <v>173</v>
      </c>
      <c r="U54" s="15" t="s">
        <v>162</v>
      </c>
      <c r="V54" s="6" t="s">
        <v>364</v>
      </c>
      <c r="W54" s="19" t="s">
        <v>64</v>
      </c>
      <c r="X54" s="7" t="s">
        <v>34</v>
      </c>
      <c r="Y54" s="7" t="s">
        <v>175</v>
      </c>
      <c r="Z54" s="6" t="s">
        <v>404</v>
      </c>
      <c r="AC54" s="4" t="s">
        <v>34</v>
      </c>
      <c r="AD54" s="6" t="s">
        <v>63</v>
      </c>
    </row>
    <row r="55" spans="1:31" ht="105.75" customHeight="1">
      <c r="A55" s="7">
        <v>138</v>
      </c>
      <c r="B55" s="4">
        <v>17330</v>
      </c>
      <c r="C55" s="5" t="s">
        <v>100</v>
      </c>
      <c r="D55" s="5" t="s">
        <v>75</v>
      </c>
      <c r="E55" s="4" t="s">
        <v>65</v>
      </c>
      <c r="F55" s="4" t="s">
        <v>64</v>
      </c>
      <c r="G55" s="4" t="s">
        <v>54</v>
      </c>
      <c r="I55" s="4" t="s">
        <v>46</v>
      </c>
      <c r="J55" s="34" t="s">
        <v>55</v>
      </c>
      <c r="K55" s="12" t="s">
        <v>56</v>
      </c>
      <c r="L55" s="12" t="s">
        <v>57</v>
      </c>
      <c r="M55" s="12" t="s">
        <v>58</v>
      </c>
      <c r="N55" s="7" t="s">
        <v>268</v>
      </c>
      <c r="O55" s="7" t="s">
        <v>267</v>
      </c>
      <c r="P55" s="22"/>
      <c r="Q55" s="22"/>
      <c r="R55" s="12" t="s">
        <v>114</v>
      </c>
      <c r="S55" s="12" t="s">
        <v>216</v>
      </c>
      <c r="T55" s="19"/>
      <c r="U55" s="12" t="s">
        <v>31</v>
      </c>
      <c r="V55" s="22" t="s">
        <v>59</v>
      </c>
      <c r="W55" s="19" t="s">
        <v>64</v>
      </c>
      <c r="X55" s="19" t="s">
        <v>34</v>
      </c>
      <c r="Y55" s="19"/>
      <c r="Z55" s="22" t="s">
        <v>60</v>
      </c>
      <c r="AA55" s="35">
        <v>41640</v>
      </c>
      <c r="AB55" s="19" t="s">
        <v>61</v>
      </c>
      <c r="AC55" s="12" t="s">
        <v>62</v>
      </c>
      <c r="AD55" s="22" t="s">
        <v>63</v>
      </c>
      <c r="AE55" s="22"/>
    </row>
    <row r="56" spans="1:31" ht="45">
      <c r="A56" s="7">
        <v>144</v>
      </c>
      <c r="B56" s="4">
        <v>23160</v>
      </c>
      <c r="C56" s="5" t="s">
        <v>100</v>
      </c>
      <c r="D56" s="5" t="s">
        <v>75</v>
      </c>
      <c r="E56" s="4" t="s">
        <v>65</v>
      </c>
      <c r="F56" s="4" t="s">
        <v>64</v>
      </c>
      <c r="G56" s="4" t="s">
        <v>85</v>
      </c>
      <c r="I56" s="4" t="s">
        <v>46</v>
      </c>
      <c r="J56" s="4" t="s">
        <v>383</v>
      </c>
      <c r="K56" s="12" t="s">
        <v>28</v>
      </c>
      <c r="L56" s="4" t="s">
        <v>50</v>
      </c>
      <c r="M56" s="4" t="s">
        <v>51</v>
      </c>
      <c r="N56" s="7" t="s">
        <v>305</v>
      </c>
      <c r="O56" s="7" t="s">
        <v>373</v>
      </c>
      <c r="R56" s="4" t="s">
        <v>385</v>
      </c>
      <c r="S56" s="4" t="s">
        <v>384</v>
      </c>
      <c r="T56" s="7" t="s">
        <v>173</v>
      </c>
      <c r="U56" s="4" t="s">
        <v>161</v>
      </c>
      <c r="V56" s="6" t="s">
        <v>174</v>
      </c>
      <c r="W56" s="19" t="s">
        <v>64</v>
      </c>
      <c r="X56" s="7" t="s">
        <v>34</v>
      </c>
      <c r="Y56" s="7" t="s">
        <v>175</v>
      </c>
      <c r="Z56" s="6" t="s">
        <v>176</v>
      </c>
      <c r="AC56" s="4" t="s">
        <v>75</v>
      </c>
      <c r="AD56" s="6" t="s">
        <v>63</v>
      </c>
    </row>
    <row r="57" spans="1:31" ht="45">
      <c r="A57" s="7">
        <v>144</v>
      </c>
      <c r="B57" s="4">
        <v>23160</v>
      </c>
      <c r="C57" s="5" t="s">
        <v>100</v>
      </c>
      <c r="D57" s="5" t="s">
        <v>75</v>
      </c>
      <c r="E57" s="4" t="s">
        <v>65</v>
      </c>
      <c r="F57" s="4" t="s">
        <v>64</v>
      </c>
      <c r="G57" s="4" t="s">
        <v>85</v>
      </c>
      <c r="I57" s="4" t="s">
        <v>46</v>
      </c>
      <c r="J57" s="4" t="s">
        <v>297</v>
      </c>
      <c r="K57" s="12" t="s">
        <v>28</v>
      </c>
      <c r="L57" s="4" t="s">
        <v>50</v>
      </c>
      <c r="M57" s="4" t="s">
        <v>51</v>
      </c>
      <c r="N57" s="33" t="s">
        <v>156</v>
      </c>
      <c r="O57" s="7" t="s">
        <v>373</v>
      </c>
      <c r="R57" s="4" t="s">
        <v>386</v>
      </c>
      <c r="S57" s="4" t="s">
        <v>370</v>
      </c>
      <c r="T57" s="7" t="s">
        <v>173</v>
      </c>
      <c r="U57" s="4" t="s">
        <v>161</v>
      </c>
      <c r="V57" s="6" t="s">
        <v>364</v>
      </c>
      <c r="W57" s="19" t="s">
        <v>64</v>
      </c>
      <c r="X57" s="7" t="s">
        <v>34</v>
      </c>
      <c r="Y57" s="7" t="s">
        <v>175</v>
      </c>
      <c r="Z57" s="6" t="s">
        <v>176</v>
      </c>
      <c r="AC57" s="4" t="s">
        <v>75</v>
      </c>
      <c r="AD57" s="6" t="s">
        <v>63</v>
      </c>
    </row>
    <row r="58" spans="1:31" s="67" customFormat="1" ht="25.5">
      <c r="A58" s="62">
        <v>145</v>
      </c>
      <c r="B58" s="63">
        <v>23160</v>
      </c>
      <c r="C58" s="64" t="s">
        <v>100</v>
      </c>
      <c r="D58" s="64" t="s">
        <v>75</v>
      </c>
      <c r="E58" s="63" t="s">
        <v>65</v>
      </c>
      <c r="F58" s="63" t="s">
        <v>64</v>
      </c>
      <c r="G58" s="63" t="s">
        <v>85</v>
      </c>
      <c r="H58" s="65"/>
      <c r="I58" s="63" t="s">
        <v>46</v>
      </c>
      <c r="J58" s="63" t="s">
        <v>298</v>
      </c>
      <c r="K58" s="66" t="s">
        <v>28</v>
      </c>
      <c r="L58" s="63" t="s">
        <v>50</v>
      </c>
      <c r="M58" s="63" t="s">
        <v>51</v>
      </c>
      <c r="N58" s="33" t="s">
        <v>157</v>
      </c>
      <c r="P58" s="65"/>
      <c r="Q58" s="65"/>
      <c r="R58" s="63"/>
      <c r="S58" s="63"/>
      <c r="U58" s="63" t="s">
        <v>161</v>
      </c>
      <c r="V58" s="65"/>
      <c r="W58" s="68" t="s">
        <v>64</v>
      </c>
      <c r="Z58" s="65"/>
      <c r="AC58" s="63"/>
      <c r="AD58" s="65"/>
      <c r="AE58" s="65"/>
    </row>
    <row r="59" spans="1:31" ht="45">
      <c r="A59" s="7">
        <v>146</v>
      </c>
      <c r="B59" s="4">
        <v>23160</v>
      </c>
      <c r="C59" s="5" t="s">
        <v>100</v>
      </c>
      <c r="D59" s="5" t="s">
        <v>75</v>
      </c>
      <c r="E59" s="4" t="s">
        <v>65</v>
      </c>
      <c r="F59" s="4" t="s">
        <v>64</v>
      </c>
      <c r="G59" s="4" t="s">
        <v>85</v>
      </c>
      <c r="I59" s="4" t="s">
        <v>46</v>
      </c>
      <c r="J59" s="4" t="s">
        <v>299</v>
      </c>
      <c r="K59" s="12" t="s">
        <v>28</v>
      </c>
      <c r="L59" s="4" t="s">
        <v>50</v>
      </c>
      <c r="M59" s="4" t="s">
        <v>51</v>
      </c>
      <c r="N59" s="7" t="s">
        <v>158</v>
      </c>
      <c r="O59" s="7" t="s">
        <v>248</v>
      </c>
      <c r="R59" s="4" t="s">
        <v>387</v>
      </c>
      <c r="S59" s="4" t="s">
        <v>244</v>
      </c>
      <c r="T59" s="7" t="s">
        <v>173</v>
      </c>
      <c r="U59" s="4" t="s">
        <v>161</v>
      </c>
      <c r="V59" s="6" t="s">
        <v>364</v>
      </c>
      <c r="W59" s="19" t="s">
        <v>64</v>
      </c>
      <c r="X59" s="7" t="s">
        <v>34</v>
      </c>
      <c r="Y59" s="7" t="s">
        <v>175</v>
      </c>
      <c r="Z59" s="6" t="s">
        <v>176</v>
      </c>
      <c r="AC59" s="4" t="s">
        <v>75</v>
      </c>
      <c r="AD59" s="6" t="s">
        <v>177</v>
      </c>
    </row>
    <row r="60" spans="1:31" ht="45">
      <c r="A60" s="7">
        <v>147</v>
      </c>
      <c r="B60" s="4">
        <v>23160</v>
      </c>
      <c r="C60" s="5" t="s">
        <v>100</v>
      </c>
      <c r="D60" s="5" t="s">
        <v>75</v>
      </c>
      <c r="E60" s="4" t="s">
        <v>65</v>
      </c>
      <c r="F60" s="4" t="s">
        <v>64</v>
      </c>
      <c r="G60" s="4" t="s">
        <v>85</v>
      </c>
      <c r="I60" s="4" t="s">
        <v>46</v>
      </c>
      <c r="J60" s="4" t="s">
        <v>300</v>
      </c>
      <c r="K60" s="12" t="s">
        <v>28</v>
      </c>
      <c r="L60" s="4" t="s">
        <v>50</v>
      </c>
      <c r="M60" s="4" t="s">
        <v>51</v>
      </c>
      <c r="N60" s="7" t="s">
        <v>159</v>
      </c>
      <c r="O60" s="7" t="s">
        <v>248</v>
      </c>
      <c r="R60" s="4" t="s">
        <v>387</v>
      </c>
      <c r="S60" s="4" t="s">
        <v>370</v>
      </c>
      <c r="T60" s="7" t="s">
        <v>173</v>
      </c>
      <c r="U60" s="4" t="s">
        <v>161</v>
      </c>
      <c r="W60" s="19" t="s">
        <v>64</v>
      </c>
      <c r="X60" s="7" t="s">
        <v>34</v>
      </c>
      <c r="Y60" s="7" t="s">
        <v>175</v>
      </c>
      <c r="Z60" s="6" t="s">
        <v>176</v>
      </c>
      <c r="AC60" s="4" t="s">
        <v>75</v>
      </c>
      <c r="AD60" s="6" t="s">
        <v>177</v>
      </c>
    </row>
    <row r="61" spans="1:31" ht="45.75" thickBot="1">
      <c r="A61" s="26">
        <v>148</v>
      </c>
      <c r="B61" s="4">
        <v>17330</v>
      </c>
      <c r="C61" s="5" t="s">
        <v>100</v>
      </c>
      <c r="D61" s="5" t="s">
        <v>75</v>
      </c>
      <c r="E61" s="4" t="s">
        <v>65</v>
      </c>
      <c r="F61" s="4" t="s">
        <v>64</v>
      </c>
      <c r="G61" s="4" t="s">
        <v>99</v>
      </c>
      <c r="I61" s="4" t="s">
        <v>46</v>
      </c>
      <c r="J61" s="4" t="s">
        <v>388</v>
      </c>
      <c r="K61" s="12" t="s">
        <v>28</v>
      </c>
      <c r="L61" s="4" t="s">
        <v>50</v>
      </c>
      <c r="M61" s="4" t="s">
        <v>51</v>
      </c>
      <c r="N61" s="7" t="s">
        <v>276</v>
      </c>
      <c r="O61" s="7" t="s">
        <v>255</v>
      </c>
      <c r="R61" s="4" t="s">
        <v>249</v>
      </c>
      <c r="S61" s="4" t="s">
        <v>370</v>
      </c>
      <c r="T61" s="7" t="s">
        <v>173</v>
      </c>
      <c r="U61" s="4" t="s">
        <v>161</v>
      </c>
      <c r="V61" s="6" t="s">
        <v>59</v>
      </c>
      <c r="W61" s="19" t="s">
        <v>64</v>
      </c>
      <c r="X61" s="7" t="s">
        <v>34</v>
      </c>
      <c r="Y61" s="7" t="s">
        <v>175</v>
      </c>
      <c r="Z61" s="6" t="s">
        <v>176</v>
      </c>
      <c r="AC61" s="4" t="s">
        <v>75</v>
      </c>
      <c r="AD61" s="6" t="s">
        <v>177</v>
      </c>
    </row>
    <row r="62" spans="1:31" s="69" customFormat="1" ht="45.75" thickBot="1">
      <c r="A62" s="69">
        <v>150</v>
      </c>
      <c r="B62" s="70">
        <v>23130</v>
      </c>
      <c r="C62" s="71" t="s">
        <v>41</v>
      </c>
      <c r="D62" s="71" t="s">
        <v>52</v>
      </c>
      <c r="E62" s="70" t="s">
        <v>65</v>
      </c>
      <c r="F62" s="70" t="s">
        <v>105</v>
      </c>
      <c r="G62" s="70" t="s">
        <v>106</v>
      </c>
      <c r="H62" s="72"/>
      <c r="I62" s="70"/>
      <c r="J62" s="70" t="s">
        <v>389</v>
      </c>
      <c r="K62" s="12" t="s">
        <v>28</v>
      </c>
      <c r="L62" s="4" t="s">
        <v>50</v>
      </c>
      <c r="M62" s="4" t="s">
        <v>51</v>
      </c>
      <c r="N62" s="69" t="s">
        <v>390</v>
      </c>
      <c r="O62" s="69" t="s">
        <v>248</v>
      </c>
      <c r="P62" s="72"/>
      <c r="Q62" s="72"/>
      <c r="R62" s="70" t="s">
        <v>166</v>
      </c>
      <c r="S62" s="70" t="s">
        <v>244</v>
      </c>
      <c r="T62" s="69" t="s">
        <v>173</v>
      </c>
      <c r="U62" s="4" t="s">
        <v>161</v>
      </c>
      <c r="V62" s="72" t="s">
        <v>364</v>
      </c>
      <c r="W62" s="69" t="s">
        <v>391</v>
      </c>
      <c r="X62" s="69" t="s">
        <v>34</v>
      </c>
      <c r="Y62" s="69" t="s">
        <v>175</v>
      </c>
      <c r="Z62" s="72" t="s">
        <v>176</v>
      </c>
      <c r="AC62" s="70" t="s">
        <v>75</v>
      </c>
      <c r="AD62" s="72" t="s">
        <v>177</v>
      </c>
      <c r="AE62" s="72"/>
    </row>
    <row r="63" spans="1:31" ht="45">
      <c r="A63" s="7">
        <v>152</v>
      </c>
      <c r="B63" s="4">
        <v>23160</v>
      </c>
      <c r="C63" s="5" t="s">
        <v>104</v>
      </c>
      <c r="D63" s="5" t="s">
        <v>75</v>
      </c>
      <c r="E63" s="4" t="s">
        <v>65</v>
      </c>
      <c r="F63" s="4" t="s">
        <v>64</v>
      </c>
      <c r="G63" s="4" t="s">
        <v>85</v>
      </c>
      <c r="I63" s="4" t="s">
        <v>46</v>
      </c>
      <c r="J63" s="4" t="s">
        <v>301</v>
      </c>
      <c r="K63" s="12" t="s">
        <v>28</v>
      </c>
      <c r="L63" s="4" t="s">
        <v>50</v>
      </c>
      <c r="M63" s="4" t="s">
        <v>51</v>
      </c>
      <c r="N63" s="33" t="s">
        <v>153</v>
      </c>
      <c r="O63" s="7" t="s">
        <v>358</v>
      </c>
      <c r="R63" s="4" t="s">
        <v>166</v>
      </c>
      <c r="S63" s="4" t="s">
        <v>247</v>
      </c>
      <c r="T63" s="7" t="s">
        <v>173</v>
      </c>
      <c r="U63" s="4" t="s">
        <v>162</v>
      </c>
      <c r="V63" s="6" t="s">
        <v>174</v>
      </c>
      <c r="W63" s="19" t="s">
        <v>64</v>
      </c>
      <c r="X63" s="7" t="s">
        <v>34</v>
      </c>
      <c r="Y63" s="7" t="s">
        <v>175</v>
      </c>
      <c r="Z63" s="6" t="s">
        <v>182</v>
      </c>
      <c r="AC63" s="4" t="s">
        <v>75</v>
      </c>
      <c r="AD63" s="6" t="s">
        <v>177</v>
      </c>
    </row>
    <row r="64" spans="1:31" ht="45">
      <c r="A64" s="7">
        <v>153</v>
      </c>
      <c r="B64" s="4">
        <v>23160</v>
      </c>
      <c r="C64" s="5" t="s">
        <v>104</v>
      </c>
      <c r="D64" s="5" t="s">
        <v>75</v>
      </c>
      <c r="E64" s="4" t="s">
        <v>65</v>
      </c>
      <c r="F64" s="4" t="s">
        <v>64</v>
      </c>
      <c r="G64" s="4" t="s">
        <v>85</v>
      </c>
      <c r="I64" s="4" t="s">
        <v>46</v>
      </c>
      <c r="J64" s="4" t="s">
        <v>302</v>
      </c>
      <c r="K64" s="12" t="s">
        <v>28</v>
      </c>
      <c r="L64" s="4" t="s">
        <v>50</v>
      </c>
      <c r="M64" s="4" t="s">
        <v>51</v>
      </c>
      <c r="N64" s="7" t="s">
        <v>154</v>
      </c>
      <c r="O64" s="7" t="s">
        <v>251</v>
      </c>
      <c r="R64" s="4" t="s">
        <v>392</v>
      </c>
      <c r="S64" s="4" t="s">
        <v>253</v>
      </c>
      <c r="T64" s="7" t="s">
        <v>173</v>
      </c>
      <c r="U64" s="4" t="s">
        <v>162</v>
      </c>
      <c r="V64" s="6" t="s">
        <v>59</v>
      </c>
      <c r="W64" s="19" t="s">
        <v>64</v>
      </c>
      <c r="X64" s="7" t="s">
        <v>34</v>
      </c>
      <c r="Y64" s="7" t="s">
        <v>175</v>
      </c>
      <c r="Z64" s="6" t="s">
        <v>393</v>
      </c>
      <c r="AC64" s="4" t="s">
        <v>75</v>
      </c>
      <c r="AD64" s="6" t="s">
        <v>177</v>
      </c>
    </row>
    <row r="65" spans="1:31" ht="45">
      <c r="A65" s="26">
        <v>154</v>
      </c>
      <c r="B65" s="4">
        <v>23160</v>
      </c>
      <c r="C65" s="5" t="s">
        <v>104</v>
      </c>
      <c r="D65" s="5" t="s">
        <v>75</v>
      </c>
      <c r="E65" s="4" t="s">
        <v>65</v>
      </c>
      <c r="F65" s="4" t="s">
        <v>64</v>
      </c>
      <c r="G65" s="4" t="s">
        <v>85</v>
      </c>
      <c r="I65" s="4" t="s">
        <v>46</v>
      </c>
      <c r="J65" s="4" t="s">
        <v>303</v>
      </c>
      <c r="K65" s="12" t="s">
        <v>28</v>
      </c>
      <c r="L65" s="4" t="s">
        <v>50</v>
      </c>
      <c r="M65" s="4" t="s">
        <v>51</v>
      </c>
      <c r="N65" s="33" t="s">
        <v>155</v>
      </c>
      <c r="O65" s="7" t="s">
        <v>248</v>
      </c>
      <c r="R65" s="4" t="s">
        <v>394</v>
      </c>
      <c r="S65" s="4" t="s">
        <v>370</v>
      </c>
      <c r="T65" s="7" t="s">
        <v>173</v>
      </c>
      <c r="U65" s="4" t="s">
        <v>162</v>
      </c>
      <c r="V65" s="6" t="s">
        <v>364</v>
      </c>
      <c r="W65" s="19" t="s">
        <v>64</v>
      </c>
      <c r="X65" s="7" t="s">
        <v>34</v>
      </c>
      <c r="Y65" s="7" t="s">
        <v>175</v>
      </c>
      <c r="Z65" s="6" t="s">
        <v>176</v>
      </c>
      <c r="AC65" s="4" t="s">
        <v>75</v>
      </c>
      <c r="AD65" s="6" t="s">
        <v>177</v>
      </c>
    </row>
    <row r="66" spans="1:31" s="42" customFormat="1" ht="60">
      <c r="A66" s="7">
        <v>155</v>
      </c>
      <c r="B66" s="4">
        <v>23160</v>
      </c>
      <c r="C66" s="5" t="s">
        <v>104</v>
      </c>
      <c r="D66" s="5" t="s">
        <v>75</v>
      </c>
      <c r="E66" s="4" t="s">
        <v>31</v>
      </c>
      <c r="F66" s="4" t="s">
        <v>64</v>
      </c>
      <c r="G66" s="48"/>
      <c r="H66" s="41"/>
      <c r="I66" s="40" t="s">
        <v>46</v>
      </c>
      <c r="J66" s="40" t="s">
        <v>313</v>
      </c>
      <c r="K66" s="12" t="s">
        <v>28</v>
      </c>
      <c r="L66" s="12" t="s">
        <v>27</v>
      </c>
      <c r="M66" s="12" t="s">
        <v>111</v>
      </c>
      <c r="N66" s="42" t="s">
        <v>312</v>
      </c>
      <c r="O66" s="42" t="s">
        <v>204</v>
      </c>
      <c r="P66" s="41"/>
      <c r="Q66" s="41"/>
      <c r="R66" s="40" t="s">
        <v>315</v>
      </c>
      <c r="S66" s="40" t="s">
        <v>233</v>
      </c>
      <c r="U66" s="4" t="s">
        <v>162</v>
      </c>
      <c r="V66" s="41" t="s">
        <v>174</v>
      </c>
      <c r="W66" s="19" t="s">
        <v>64</v>
      </c>
      <c r="Y66" s="42" t="s">
        <v>314</v>
      </c>
      <c r="Z66" s="41" t="s">
        <v>176</v>
      </c>
      <c r="AC66" s="40" t="s">
        <v>75</v>
      </c>
      <c r="AD66" s="41" t="s">
        <v>177</v>
      </c>
      <c r="AE66" s="41" t="s">
        <v>316</v>
      </c>
    </row>
    <row r="67" spans="1:31" s="17" customFormat="1" ht="45.75" thickBot="1">
      <c r="A67" s="17">
        <v>156</v>
      </c>
      <c r="B67" s="15">
        <v>23160</v>
      </c>
      <c r="C67" s="51" t="s">
        <v>104</v>
      </c>
      <c r="D67" s="51" t="s">
        <v>75</v>
      </c>
      <c r="E67" s="15" t="s">
        <v>65</v>
      </c>
      <c r="F67" s="15" t="s">
        <v>64</v>
      </c>
      <c r="G67" s="15" t="s">
        <v>85</v>
      </c>
      <c r="H67" s="16"/>
      <c r="I67" s="15" t="s">
        <v>46</v>
      </c>
      <c r="J67" s="15" t="s">
        <v>304</v>
      </c>
      <c r="K67" s="18" t="s">
        <v>28</v>
      </c>
      <c r="L67" s="15" t="s">
        <v>50</v>
      </c>
      <c r="M67" s="15" t="s">
        <v>51</v>
      </c>
      <c r="N67" s="17" t="s">
        <v>160</v>
      </c>
      <c r="O67" s="17" t="s">
        <v>248</v>
      </c>
      <c r="P67" s="16"/>
      <c r="Q67" s="16"/>
      <c r="R67" s="15" t="s">
        <v>395</v>
      </c>
      <c r="S67" s="15" t="s">
        <v>370</v>
      </c>
      <c r="T67" s="17" t="s">
        <v>173</v>
      </c>
      <c r="U67" s="15" t="s">
        <v>162</v>
      </c>
      <c r="V67" s="16" t="s">
        <v>174</v>
      </c>
      <c r="W67" s="19" t="s">
        <v>64</v>
      </c>
      <c r="X67" s="17" t="s">
        <v>34</v>
      </c>
      <c r="Y67" s="17" t="s">
        <v>396</v>
      </c>
      <c r="Z67" s="16">
        <v>1</v>
      </c>
      <c r="AC67" s="15" t="s">
        <v>75</v>
      </c>
      <c r="AD67" s="16" t="s">
        <v>177</v>
      </c>
      <c r="AE67" s="16" t="s">
        <v>397</v>
      </c>
    </row>
  </sheetData>
  <autoFilter ref="I1:I67"/>
  <pageMargins left="0.7" right="0.7" top="0.75" bottom="0.75" header="0.3" footer="0.3"/>
  <pageSetup paperSize="9" orientation="portrait" verticalDpi="0"/>
  <legacyDrawing r:id="rId1"/>
</worksheet>
</file>

<file path=xl/worksheets/sheet4.xml><?xml version="1.0" encoding="utf-8"?>
<worksheet xmlns="http://schemas.openxmlformats.org/spreadsheetml/2006/main" xmlns:r="http://schemas.openxmlformats.org/officeDocument/2006/relationships">
  <dimension ref="A1:C21"/>
  <sheetViews>
    <sheetView workbookViewId="0">
      <selection activeCell="B22" sqref="B22"/>
    </sheetView>
  </sheetViews>
  <sheetFormatPr defaultRowHeight="15"/>
  <cols>
    <col min="1" max="1" width="26.5546875" style="73" customWidth="1"/>
    <col min="2" max="2" width="26.6640625" customWidth="1"/>
  </cols>
  <sheetData>
    <row r="1" spans="1:3" s="1" customFormat="1" ht="15.75">
      <c r="A1" s="74" t="s">
        <v>406</v>
      </c>
    </row>
    <row r="2" spans="1:3" ht="45">
      <c r="A2" s="10"/>
      <c r="B2" s="73" t="s">
        <v>405</v>
      </c>
      <c r="C2" s="1"/>
    </row>
    <row r="3" spans="1:3" ht="60">
      <c r="A3" s="10"/>
      <c r="B3" s="4" t="s">
        <v>191</v>
      </c>
      <c r="C3" s="1"/>
    </row>
    <row r="4" spans="1:3" ht="45">
      <c r="A4" s="10"/>
      <c r="B4" s="4" t="s">
        <v>198</v>
      </c>
      <c r="C4" s="1"/>
    </row>
    <row r="5" spans="1:3" ht="90">
      <c r="A5" s="10"/>
      <c r="B5" s="12" t="s">
        <v>208</v>
      </c>
      <c r="C5" s="1"/>
    </row>
    <row r="6" spans="1:3" ht="60">
      <c r="A6" s="10"/>
      <c r="B6" s="12" t="s">
        <v>68</v>
      </c>
      <c r="C6" s="1"/>
    </row>
    <row r="7" spans="1:3" ht="150">
      <c r="A7" s="10"/>
      <c r="B7" s="34" t="s">
        <v>55</v>
      </c>
      <c r="C7" s="1"/>
    </row>
    <row r="8" spans="1:3">
      <c r="A8" s="10"/>
      <c r="B8" s="4" t="s">
        <v>322</v>
      </c>
      <c r="C8" s="1"/>
    </row>
    <row r="9" spans="1:3" ht="30">
      <c r="A9" s="10"/>
      <c r="B9" s="4" t="s">
        <v>327</v>
      </c>
      <c r="C9" s="1"/>
    </row>
    <row r="10" spans="1:3" ht="75">
      <c r="A10" s="10"/>
      <c r="B10" s="4" t="s">
        <v>91</v>
      </c>
      <c r="C10" s="1"/>
    </row>
    <row r="11" spans="1:3" ht="75">
      <c r="A11" s="10"/>
      <c r="B11" s="4" t="s">
        <v>93</v>
      </c>
      <c r="C11" s="1"/>
    </row>
    <row r="12" spans="1:3" ht="90">
      <c r="A12" s="10"/>
      <c r="B12" s="4" t="s">
        <v>330</v>
      </c>
      <c r="C12" s="1"/>
    </row>
    <row r="13" spans="1:3" ht="75">
      <c r="A13" s="10"/>
      <c r="B13" s="4" t="s">
        <v>94</v>
      </c>
      <c r="C13" s="1"/>
    </row>
    <row r="14" spans="1:3" ht="30">
      <c r="A14" s="10"/>
      <c r="B14" s="45" t="s">
        <v>80</v>
      </c>
      <c r="C14" s="1"/>
    </row>
    <row r="15" spans="1:3" ht="45">
      <c r="A15" s="10"/>
      <c r="B15" s="45" t="s">
        <v>81</v>
      </c>
      <c r="C15" s="1"/>
    </row>
    <row r="16" spans="1:3">
      <c r="A16" s="10"/>
      <c r="B16" s="4" t="s">
        <v>331</v>
      </c>
      <c r="C16" s="1"/>
    </row>
    <row r="17" spans="2:2">
      <c r="B17" s="4" t="s">
        <v>378</v>
      </c>
    </row>
    <row r="18" spans="2:2" ht="75">
      <c r="B18" s="4" t="s">
        <v>338</v>
      </c>
    </row>
    <row r="19" spans="2:2" ht="105">
      <c r="B19" s="4" t="s">
        <v>339</v>
      </c>
    </row>
    <row r="20" spans="2:2" ht="30">
      <c r="B20" s="4" t="s">
        <v>335</v>
      </c>
    </row>
    <row r="21" spans="2:2" ht="30">
      <c r="B21" s="4" t="s">
        <v>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G136"/>
  <sheetViews>
    <sheetView topLeftCell="T1" workbookViewId="0">
      <selection activeCell="T3" sqref="T3"/>
    </sheetView>
  </sheetViews>
  <sheetFormatPr defaultRowHeight="15"/>
  <cols>
    <col min="3" max="3" width="8.88671875" style="1"/>
  </cols>
  <sheetData>
    <row r="1" spans="1:32" s="2" customFormat="1" ht="30">
      <c r="A1" s="140"/>
      <c r="B1" s="140" t="s">
        <v>0</v>
      </c>
      <c r="C1" s="140"/>
      <c r="D1" s="140"/>
      <c r="E1" s="140"/>
      <c r="F1" s="140"/>
      <c r="G1" s="140"/>
      <c r="H1" s="140"/>
      <c r="I1" s="140" t="s">
        <v>3</v>
      </c>
      <c r="J1" s="141"/>
      <c r="K1" s="140"/>
      <c r="L1" s="140"/>
      <c r="M1" s="140"/>
      <c r="N1" s="140"/>
      <c r="O1" s="140"/>
      <c r="Q1" s="2" t="s">
        <v>9</v>
      </c>
      <c r="S1" s="32"/>
      <c r="T1" s="32"/>
      <c r="AA1" s="2" t="s">
        <v>20</v>
      </c>
    </row>
    <row r="2" spans="1:32" s="26" customFormat="1" ht="90">
      <c r="A2" s="26">
        <v>1</v>
      </c>
      <c r="B2" s="13" t="s">
        <v>1</v>
      </c>
      <c r="C2" s="13" t="s">
        <v>542</v>
      </c>
      <c r="D2" s="27" t="s">
        <v>32</v>
      </c>
      <c r="E2" s="27" t="s">
        <v>33</v>
      </c>
      <c r="F2" s="13" t="s">
        <v>2</v>
      </c>
      <c r="G2" s="13" t="s">
        <v>43</v>
      </c>
      <c r="H2" s="13" t="s">
        <v>45</v>
      </c>
      <c r="I2" s="28" t="s">
        <v>4</v>
      </c>
      <c r="J2" s="13" t="s">
        <v>5</v>
      </c>
      <c r="K2" s="13" t="s">
        <v>6</v>
      </c>
      <c r="L2" s="13" t="s">
        <v>47</v>
      </c>
      <c r="M2" s="13" t="s">
        <v>48</v>
      </c>
      <c r="N2" s="13" t="s">
        <v>49</v>
      </c>
      <c r="O2" s="26" t="s">
        <v>7</v>
      </c>
      <c r="P2" s="26" t="s">
        <v>8</v>
      </c>
      <c r="Q2" s="28" t="s">
        <v>10</v>
      </c>
      <c r="R2" s="28" t="s">
        <v>11</v>
      </c>
      <c r="S2" s="13" t="s">
        <v>12</v>
      </c>
      <c r="T2" s="13" t="s">
        <v>13</v>
      </c>
      <c r="U2" s="26" t="s">
        <v>14</v>
      </c>
      <c r="V2" s="13" t="s">
        <v>15</v>
      </c>
      <c r="W2" s="28" t="s">
        <v>16</v>
      </c>
      <c r="X2" s="26" t="s">
        <v>17</v>
      </c>
      <c r="Y2" s="26" t="s">
        <v>19</v>
      </c>
      <c r="Z2" s="26" t="s">
        <v>18</v>
      </c>
      <c r="AA2" s="28" t="s">
        <v>21</v>
      </c>
      <c r="AB2" s="26" t="s">
        <v>22</v>
      </c>
      <c r="AC2" s="26" t="s">
        <v>23</v>
      </c>
      <c r="AD2" s="13" t="s">
        <v>24</v>
      </c>
      <c r="AE2" s="28" t="s">
        <v>25</v>
      </c>
      <c r="AF2" s="28" t="s">
        <v>26</v>
      </c>
    </row>
    <row r="3" spans="1:32" s="7" customFormat="1" ht="240">
      <c r="A3" s="7">
        <v>17</v>
      </c>
      <c r="B3" s="4">
        <v>17080</v>
      </c>
      <c r="C3" s="4" t="str">
        <f>IF(B3&gt;0,"GB1060390"&amp;Summary!B3,"")</f>
        <v>GB106039017080</v>
      </c>
      <c r="D3" s="5" t="s">
        <v>86</v>
      </c>
      <c r="E3" s="5" t="s">
        <v>52</v>
      </c>
      <c r="F3" s="4" t="s">
        <v>65</v>
      </c>
      <c r="G3" s="4" t="s">
        <v>64</v>
      </c>
      <c r="H3" s="4" t="s">
        <v>67</v>
      </c>
      <c r="I3" s="6"/>
      <c r="J3" s="4" t="s">
        <v>46</v>
      </c>
      <c r="K3" s="12" t="s">
        <v>68</v>
      </c>
      <c r="L3" s="12" t="s">
        <v>28</v>
      </c>
      <c r="M3" s="12" t="s">
        <v>27</v>
      </c>
      <c r="N3" s="12" t="s">
        <v>112</v>
      </c>
      <c r="O3" s="7" t="s">
        <v>265</v>
      </c>
      <c r="P3" s="7" t="s">
        <v>213</v>
      </c>
      <c r="Q3" s="6"/>
      <c r="R3" s="6"/>
      <c r="S3" s="4" t="s">
        <v>214</v>
      </c>
      <c r="T3" s="4" t="s">
        <v>215</v>
      </c>
      <c r="U3" s="7" t="s">
        <v>173</v>
      </c>
      <c r="V3" s="117" t="s">
        <v>161</v>
      </c>
      <c r="W3" s="6" t="s">
        <v>174</v>
      </c>
      <c r="X3" s="7" t="s">
        <v>64</v>
      </c>
      <c r="Y3" s="7" t="s">
        <v>75</v>
      </c>
      <c r="Z3" s="7" t="s">
        <v>175</v>
      </c>
      <c r="AA3" s="6" t="s">
        <v>182</v>
      </c>
      <c r="AD3" s="4" t="s">
        <v>75</v>
      </c>
      <c r="AE3" s="6" t="s">
        <v>177</v>
      </c>
      <c r="AF3" s="6"/>
    </row>
    <row r="4" spans="1:32" s="7" customFormat="1" ht="240">
      <c r="A4" s="7">
        <v>18</v>
      </c>
      <c r="B4" s="4">
        <v>17080</v>
      </c>
      <c r="C4" s="4" t="str">
        <f>IF(B4&gt;0,"GB1060390"&amp;Summary!B4,"")</f>
        <v>GB106039017080</v>
      </c>
      <c r="D4" s="5" t="s">
        <v>86</v>
      </c>
      <c r="E4" s="5" t="s">
        <v>52</v>
      </c>
      <c r="F4" s="4" t="s">
        <v>65</v>
      </c>
      <c r="G4" s="4" t="s">
        <v>64</v>
      </c>
      <c r="H4" s="4" t="s">
        <v>67</v>
      </c>
      <c r="I4" s="6"/>
      <c r="J4" s="4" t="s">
        <v>46</v>
      </c>
      <c r="K4" s="12" t="s">
        <v>68</v>
      </c>
      <c r="L4" s="12" t="s">
        <v>28</v>
      </c>
      <c r="M4" s="12" t="s">
        <v>27</v>
      </c>
      <c r="N4" s="12" t="s">
        <v>112</v>
      </c>
      <c r="O4" s="7" t="s">
        <v>266</v>
      </c>
      <c r="P4" s="7" t="s">
        <v>212</v>
      </c>
      <c r="Q4" s="6"/>
      <c r="R4" s="6"/>
      <c r="S4" s="4" t="s">
        <v>210</v>
      </c>
      <c r="T4" s="4" t="s">
        <v>211</v>
      </c>
      <c r="U4" s="7" t="s">
        <v>173</v>
      </c>
      <c r="V4" s="116" t="s">
        <v>161</v>
      </c>
      <c r="W4" s="6" t="s">
        <v>174</v>
      </c>
      <c r="X4" s="7" t="s">
        <v>64</v>
      </c>
      <c r="Y4" s="7" t="s">
        <v>75</v>
      </c>
      <c r="Z4" s="7" t="s">
        <v>175</v>
      </c>
      <c r="AA4" s="6" t="s">
        <v>182</v>
      </c>
      <c r="AD4" s="4" t="s">
        <v>75</v>
      </c>
      <c r="AE4" s="6" t="s">
        <v>177</v>
      </c>
      <c r="AF4" s="6"/>
    </row>
    <row r="5" spans="1:32" s="7" customFormat="1" ht="165">
      <c r="A5" s="7">
        <v>2</v>
      </c>
      <c r="B5" s="4">
        <v>17080</v>
      </c>
      <c r="C5" s="4" t="str">
        <f>IF(B5&gt;0,"GB1060390"&amp;Summary!B5,"")</f>
        <v>GB106039017080</v>
      </c>
      <c r="D5" s="5" t="s">
        <v>86</v>
      </c>
      <c r="E5" s="5" t="s">
        <v>52</v>
      </c>
      <c r="F5" s="4" t="s">
        <v>65</v>
      </c>
      <c r="G5" s="4" t="s">
        <v>64</v>
      </c>
      <c r="H5" s="4" t="s">
        <v>87</v>
      </c>
      <c r="I5" s="6"/>
      <c r="J5" s="4" t="s">
        <v>46</v>
      </c>
      <c r="K5" s="4" t="s">
        <v>283</v>
      </c>
      <c r="L5" s="12" t="s">
        <v>28</v>
      </c>
      <c r="M5" s="4" t="s">
        <v>50</v>
      </c>
      <c r="N5" s="4" t="s">
        <v>51</v>
      </c>
      <c r="O5" s="7" t="s">
        <v>128</v>
      </c>
      <c r="P5" s="7" t="s">
        <v>172</v>
      </c>
      <c r="Q5" s="6"/>
      <c r="R5" s="6"/>
      <c r="S5" s="4" t="s">
        <v>307</v>
      </c>
      <c r="T5" s="4" t="s">
        <v>352</v>
      </c>
      <c r="U5" s="7" t="s">
        <v>173</v>
      </c>
      <c r="V5" s="117" t="s">
        <v>161</v>
      </c>
      <c r="W5" s="6" t="s">
        <v>174</v>
      </c>
      <c r="X5" s="7" t="s">
        <v>64</v>
      </c>
      <c r="Y5" s="7" t="s">
        <v>75</v>
      </c>
      <c r="Z5" s="7" t="s">
        <v>175</v>
      </c>
      <c r="AA5" s="6" t="s">
        <v>176</v>
      </c>
      <c r="AD5" s="4" t="s">
        <v>75</v>
      </c>
      <c r="AE5" s="6" t="s">
        <v>177</v>
      </c>
      <c r="AF5" s="6"/>
    </row>
    <row r="6" spans="1:32" s="7" customFormat="1" ht="315">
      <c r="A6" s="26">
        <v>22</v>
      </c>
      <c r="B6" s="4">
        <v>17080</v>
      </c>
      <c r="C6" s="4" t="str">
        <f>IF(B6&gt;0,"GB1060390"&amp;Summary!B6,"")</f>
        <v>GB106039017080</v>
      </c>
      <c r="D6" s="5" t="s">
        <v>86</v>
      </c>
      <c r="E6" s="5" t="s">
        <v>52</v>
      </c>
      <c r="F6" s="4" t="s">
        <v>65</v>
      </c>
      <c r="G6" s="4" t="s">
        <v>78</v>
      </c>
      <c r="H6" s="4" t="s">
        <v>90</v>
      </c>
      <c r="I6" s="6"/>
      <c r="J6" s="4"/>
      <c r="K6" s="4" t="s">
        <v>330</v>
      </c>
      <c r="L6" s="4" t="s">
        <v>323</v>
      </c>
      <c r="M6" s="4" t="s">
        <v>328</v>
      </c>
      <c r="N6" s="4" t="s">
        <v>329</v>
      </c>
      <c r="Q6" s="6"/>
      <c r="R6" s="6"/>
      <c r="S6" s="4" t="s">
        <v>326</v>
      </c>
      <c r="T6" s="4"/>
      <c r="U6" s="7" t="s">
        <v>269</v>
      </c>
      <c r="V6" s="43" t="s">
        <v>30</v>
      </c>
      <c r="W6" s="6" t="s">
        <v>174</v>
      </c>
      <c r="AA6" s="6"/>
      <c r="AD6" s="4" t="s">
        <v>75</v>
      </c>
      <c r="AE6" s="6" t="s">
        <v>177</v>
      </c>
      <c r="AF6" s="6"/>
    </row>
    <row r="7" spans="1:32" s="7" customFormat="1" ht="165">
      <c r="A7" s="7">
        <v>17</v>
      </c>
      <c r="B7" s="4">
        <v>17080</v>
      </c>
      <c r="C7" s="4" t="str">
        <f>IF(B7&gt;0,"GB1060390"&amp;Summary!B7,"")</f>
        <v>GB106039017080</v>
      </c>
      <c r="D7" s="5" t="s">
        <v>86</v>
      </c>
      <c r="E7" s="5" t="s">
        <v>52</v>
      </c>
      <c r="F7" s="4" t="s">
        <v>65</v>
      </c>
      <c r="G7" s="4" t="s">
        <v>64</v>
      </c>
      <c r="H7" s="4" t="s">
        <v>67</v>
      </c>
      <c r="I7" s="6"/>
      <c r="J7" s="4" t="s">
        <v>46</v>
      </c>
      <c r="K7" s="12" t="s">
        <v>306</v>
      </c>
      <c r="L7" s="12" t="s">
        <v>399</v>
      </c>
      <c r="M7" s="12" t="s">
        <v>400</v>
      </c>
      <c r="N7" s="12" t="s">
        <v>401</v>
      </c>
      <c r="O7" s="7" t="s">
        <v>402</v>
      </c>
      <c r="P7" s="7" t="s">
        <v>184</v>
      </c>
      <c r="Q7" s="6"/>
      <c r="R7" s="6"/>
      <c r="S7" s="4" t="s">
        <v>403</v>
      </c>
      <c r="T7" s="4" t="s">
        <v>398</v>
      </c>
      <c r="U7" s="7" t="s">
        <v>173</v>
      </c>
      <c r="V7" s="117" t="s">
        <v>161</v>
      </c>
      <c r="W7" s="6" t="s">
        <v>174</v>
      </c>
      <c r="X7" s="7" t="s">
        <v>64</v>
      </c>
      <c r="Y7" s="7" t="s">
        <v>75</v>
      </c>
      <c r="Z7" s="7" t="s">
        <v>354</v>
      </c>
      <c r="AA7" s="6" t="s">
        <v>195</v>
      </c>
      <c r="AD7" s="4" t="s">
        <v>75</v>
      </c>
      <c r="AE7" s="6" t="s">
        <v>177</v>
      </c>
      <c r="AF7" s="6" t="s">
        <v>355</v>
      </c>
    </row>
    <row r="8" spans="1:32" s="7" customFormat="1" ht="105">
      <c r="A8" s="7">
        <v>23</v>
      </c>
      <c r="B8" s="4">
        <v>17080</v>
      </c>
      <c r="C8" s="4" t="str">
        <f>IF(B8&gt;0,"GB1060390"&amp;Summary!B8,"")</f>
        <v>GB106039017080</v>
      </c>
      <c r="D8" s="5" t="s">
        <v>86</v>
      </c>
      <c r="E8" s="5" t="s">
        <v>52</v>
      </c>
      <c r="F8" s="4" t="s">
        <v>65</v>
      </c>
      <c r="G8" s="4" t="s">
        <v>78</v>
      </c>
      <c r="H8" s="4" t="s">
        <v>90</v>
      </c>
      <c r="I8" s="6"/>
      <c r="J8" s="4" t="s">
        <v>95</v>
      </c>
      <c r="K8" s="4" t="s">
        <v>331</v>
      </c>
      <c r="L8" s="4" t="s">
        <v>323</v>
      </c>
      <c r="M8" s="4" t="s">
        <v>328</v>
      </c>
      <c r="N8" s="4" t="s">
        <v>325</v>
      </c>
      <c r="Q8" s="6"/>
      <c r="R8" s="6"/>
      <c r="S8" s="4" t="s">
        <v>326</v>
      </c>
      <c r="T8" s="4"/>
      <c r="U8" s="7" t="s">
        <v>269</v>
      </c>
      <c r="V8" s="43" t="s">
        <v>30</v>
      </c>
      <c r="W8" s="6" t="s">
        <v>174</v>
      </c>
      <c r="AA8" s="6"/>
      <c r="AD8" s="4" t="s">
        <v>75</v>
      </c>
      <c r="AE8" s="6" t="s">
        <v>177</v>
      </c>
      <c r="AF8" s="6"/>
    </row>
    <row r="9" spans="1:32" s="7" customFormat="1" ht="90">
      <c r="A9" s="26">
        <v>10</v>
      </c>
      <c r="B9" s="4">
        <v>17080</v>
      </c>
      <c r="C9" s="4" t="str">
        <f>IF(B9&gt;0,"GB1060390"&amp;Summary!B9,"")</f>
        <v>GB106039017080</v>
      </c>
      <c r="D9" s="5" t="s">
        <v>86</v>
      </c>
      <c r="E9" s="5" t="s">
        <v>52</v>
      </c>
      <c r="F9" s="4" t="s">
        <v>65</v>
      </c>
      <c r="G9" s="4" t="s">
        <v>64</v>
      </c>
      <c r="H9" s="4" t="s">
        <v>87</v>
      </c>
      <c r="I9" s="6"/>
      <c r="J9" s="4" t="s">
        <v>189</v>
      </c>
      <c r="K9" s="110" t="s">
        <v>141</v>
      </c>
      <c r="L9" s="12" t="s">
        <v>28</v>
      </c>
      <c r="M9" s="4" t="s">
        <v>50</v>
      </c>
      <c r="N9" s="4" t="s">
        <v>51</v>
      </c>
      <c r="O9" s="7" t="s">
        <v>140</v>
      </c>
      <c r="P9" s="7" t="s">
        <v>179</v>
      </c>
      <c r="Q9" s="6"/>
      <c r="R9" s="6"/>
      <c r="S9" s="4" t="s">
        <v>307</v>
      </c>
      <c r="T9" s="4">
        <v>30</v>
      </c>
      <c r="U9" s="7" t="s">
        <v>173</v>
      </c>
      <c r="V9" s="116" t="s">
        <v>161</v>
      </c>
      <c r="W9" s="6" t="s">
        <v>174</v>
      </c>
      <c r="X9" s="7" t="s">
        <v>64</v>
      </c>
      <c r="Y9" s="7" t="s">
        <v>52</v>
      </c>
      <c r="Z9" s="7" t="s">
        <v>189</v>
      </c>
      <c r="AA9" s="6" t="s">
        <v>182</v>
      </c>
      <c r="AD9" s="4" t="s">
        <v>75</v>
      </c>
      <c r="AE9" s="6" t="s">
        <v>177</v>
      </c>
      <c r="AF9" s="6" t="s">
        <v>190</v>
      </c>
    </row>
    <row r="10" spans="1:32" s="7" customFormat="1" ht="90">
      <c r="A10" s="7">
        <v>18</v>
      </c>
      <c r="B10" s="4">
        <v>17080</v>
      </c>
      <c r="C10" s="4" t="str">
        <f>IF(B10&gt;0,"GB1060390"&amp;Summary!B10,"")</f>
        <v>GB106039017080</v>
      </c>
      <c r="D10" s="5" t="s">
        <v>86</v>
      </c>
      <c r="E10" s="5" t="s">
        <v>52</v>
      </c>
      <c r="F10" s="4" t="s">
        <v>65</v>
      </c>
      <c r="G10" s="4" t="s">
        <v>64</v>
      </c>
      <c r="H10" s="4" t="s">
        <v>67</v>
      </c>
      <c r="I10" s="6"/>
      <c r="J10" s="4" t="s">
        <v>46</v>
      </c>
      <c r="K10" s="108" t="s">
        <v>308</v>
      </c>
      <c r="L10" s="12" t="s">
        <v>28</v>
      </c>
      <c r="M10" s="12" t="s">
        <v>27</v>
      </c>
      <c r="N10" s="12" t="s">
        <v>111</v>
      </c>
      <c r="O10" s="7" t="s">
        <v>309</v>
      </c>
      <c r="P10" s="7" t="s">
        <v>311</v>
      </c>
      <c r="Q10" s="6"/>
      <c r="R10" s="6"/>
      <c r="S10" s="4" t="s">
        <v>307</v>
      </c>
      <c r="T10" s="4"/>
      <c r="U10" s="7" t="s">
        <v>173</v>
      </c>
      <c r="V10" s="116" t="s">
        <v>161</v>
      </c>
      <c r="W10" s="6" t="s">
        <v>174</v>
      </c>
      <c r="X10" s="7" t="s">
        <v>64</v>
      </c>
      <c r="Y10" s="7" t="s">
        <v>52</v>
      </c>
      <c r="Z10" s="7" t="s">
        <v>175</v>
      </c>
      <c r="AA10" s="6" t="s">
        <v>182</v>
      </c>
      <c r="AD10" s="4" t="s">
        <v>75</v>
      </c>
      <c r="AE10" s="6" t="s">
        <v>177</v>
      </c>
      <c r="AF10" s="6" t="s">
        <v>310</v>
      </c>
    </row>
    <row r="11" spans="1:32" s="7" customFormat="1" ht="90">
      <c r="A11" s="7">
        <v>3</v>
      </c>
      <c r="B11" s="4">
        <v>17080</v>
      </c>
      <c r="C11" s="4" t="str">
        <f>IF(B11&gt;0,"GB1060390"&amp;Summary!B11,"")</f>
        <v>GB106039017080</v>
      </c>
      <c r="D11" s="5" t="s">
        <v>86</v>
      </c>
      <c r="E11" s="5" t="s">
        <v>52</v>
      </c>
      <c r="F11" s="4" t="s">
        <v>65</v>
      </c>
      <c r="G11" s="4" t="s">
        <v>64</v>
      </c>
      <c r="H11" s="4" t="s">
        <v>87</v>
      </c>
      <c r="I11" s="6"/>
      <c r="J11" s="4" t="s">
        <v>46</v>
      </c>
      <c r="K11" s="4" t="s">
        <v>317</v>
      </c>
      <c r="L11" s="12" t="s">
        <v>28</v>
      </c>
      <c r="M11" s="4" t="s">
        <v>50</v>
      </c>
      <c r="N11" s="4" t="s">
        <v>51</v>
      </c>
      <c r="O11" s="7" t="s">
        <v>318</v>
      </c>
      <c r="P11" s="7" t="s">
        <v>222</v>
      </c>
      <c r="Q11" s="6"/>
      <c r="R11" s="6"/>
      <c r="S11" s="4" t="s">
        <v>307</v>
      </c>
      <c r="T11" s="4" t="s">
        <v>319</v>
      </c>
      <c r="U11" s="7" t="s">
        <v>173</v>
      </c>
      <c r="V11" s="116" t="s">
        <v>161</v>
      </c>
      <c r="W11" s="6" t="s">
        <v>174</v>
      </c>
      <c r="X11" s="7" t="s">
        <v>64</v>
      </c>
      <c r="Y11" s="7" t="s">
        <v>75</v>
      </c>
      <c r="Z11" s="7" t="s">
        <v>175</v>
      </c>
      <c r="AA11" s="6" t="s">
        <v>182</v>
      </c>
      <c r="AD11" s="4" t="s">
        <v>75</v>
      </c>
      <c r="AE11" s="6" t="s">
        <v>177</v>
      </c>
      <c r="AF11" s="6"/>
    </row>
    <row r="12" spans="1:32" s="7" customFormat="1" ht="300">
      <c r="A12" s="26">
        <v>16</v>
      </c>
      <c r="B12" s="4">
        <v>17080</v>
      </c>
      <c r="C12" s="4" t="str">
        <f>IF(B12&gt;0,"GB1060390"&amp;Summary!B12,"")</f>
        <v>GB106039017080</v>
      </c>
      <c r="D12" s="5" t="s">
        <v>86</v>
      </c>
      <c r="E12" s="5" t="s">
        <v>52</v>
      </c>
      <c r="F12" s="4" t="s">
        <v>65</v>
      </c>
      <c r="G12" s="4" t="s">
        <v>64</v>
      </c>
      <c r="H12" s="4" t="s">
        <v>67</v>
      </c>
      <c r="I12" s="6"/>
      <c r="J12" s="4" t="s">
        <v>46</v>
      </c>
      <c r="K12" s="12" t="s">
        <v>208</v>
      </c>
      <c r="L12" s="12" t="s">
        <v>28</v>
      </c>
      <c r="M12" s="12" t="s">
        <v>27</v>
      </c>
      <c r="N12" s="12" t="s">
        <v>111</v>
      </c>
      <c r="O12" s="7" t="s">
        <v>264</v>
      </c>
      <c r="P12" s="7" t="s">
        <v>206</v>
      </c>
      <c r="Q12" s="6"/>
      <c r="R12" s="6"/>
      <c r="S12" s="4" t="s">
        <v>205</v>
      </c>
      <c r="T12" s="4" t="s">
        <v>209</v>
      </c>
      <c r="U12" s="7" t="s">
        <v>173</v>
      </c>
      <c r="V12" s="117" t="s">
        <v>161</v>
      </c>
      <c r="W12" s="6" t="s">
        <v>174</v>
      </c>
      <c r="X12" s="7" t="s">
        <v>64</v>
      </c>
      <c r="Y12" s="7" t="s">
        <v>75</v>
      </c>
      <c r="Z12" s="7" t="s">
        <v>175</v>
      </c>
      <c r="AA12" s="6" t="s">
        <v>182</v>
      </c>
      <c r="AD12" s="4" t="s">
        <v>75</v>
      </c>
      <c r="AE12" s="6" t="s">
        <v>177</v>
      </c>
      <c r="AF12" s="6" t="s">
        <v>207</v>
      </c>
    </row>
    <row r="13" spans="1:32" s="7" customFormat="1" ht="240">
      <c r="A13" s="26">
        <v>22</v>
      </c>
      <c r="B13" s="4">
        <v>17080</v>
      </c>
      <c r="C13" s="4" t="str">
        <f>IF(B13&gt;0,"GB1060390"&amp;Summary!B13,"")</f>
        <v>GB106039017080</v>
      </c>
      <c r="D13" s="5" t="s">
        <v>86</v>
      </c>
      <c r="E13" s="5" t="s">
        <v>52</v>
      </c>
      <c r="F13" s="4" t="s">
        <v>65</v>
      </c>
      <c r="G13" s="4" t="s">
        <v>78</v>
      </c>
      <c r="H13" s="4" t="s">
        <v>90</v>
      </c>
      <c r="I13" s="6"/>
      <c r="J13" s="4" t="s">
        <v>92</v>
      </c>
      <c r="K13" s="4" t="s">
        <v>93</v>
      </c>
      <c r="L13" s="4" t="s">
        <v>323</v>
      </c>
      <c r="M13" s="4" t="s">
        <v>328</v>
      </c>
      <c r="N13" s="4" t="s">
        <v>329</v>
      </c>
      <c r="Q13" s="6"/>
      <c r="R13" s="6"/>
      <c r="S13" s="4" t="s">
        <v>326</v>
      </c>
      <c r="T13" s="4">
        <v>50000</v>
      </c>
      <c r="U13" s="7" t="s">
        <v>269</v>
      </c>
      <c r="V13" s="44" t="s">
        <v>31</v>
      </c>
      <c r="W13" s="6" t="s">
        <v>174</v>
      </c>
      <c r="AA13" s="6"/>
      <c r="AD13" s="4" t="s">
        <v>75</v>
      </c>
      <c r="AE13" s="6" t="s">
        <v>177</v>
      </c>
      <c r="AF13" s="6"/>
    </row>
    <row r="14" spans="1:32" s="7" customFormat="1" ht="240">
      <c r="A14" s="7">
        <v>21</v>
      </c>
      <c r="B14" s="4">
        <v>17080</v>
      </c>
      <c r="C14" s="4" t="str">
        <f>IF(B14&gt;0,"GB1060390"&amp;Summary!B14,"")</f>
        <v>GB106039017080</v>
      </c>
      <c r="D14" s="5" t="s">
        <v>86</v>
      </c>
      <c r="E14" s="5" t="s">
        <v>52</v>
      </c>
      <c r="F14" s="4" t="s">
        <v>65</v>
      </c>
      <c r="G14" s="4" t="s">
        <v>78</v>
      </c>
      <c r="H14" s="4" t="s">
        <v>90</v>
      </c>
      <c r="I14" s="6"/>
      <c r="J14" s="4" t="s">
        <v>92</v>
      </c>
      <c r="K14" s="110" t="s">
        <v>91</v>
      </c>
      <c r="L14" s="4" t="s">
        <v>323</v>
      </c>
      <c r="M14" s="4" t="s">
        <v>328</v>
      </c>
      <c r="N14" s="4" t="s">
        <v>329</v>
      </c>
      <c r="Q14" s="6"/>
      <c r="R14" s="6"/>
      <c r="S14" s="4" t="s">
        <v>326</v>
      </c>
      <c r="T14" s="4"/>
      <c r="U14" s="7" t="s">
        <v>269</v>
      </c>
      <c r="V14" s="44" t="s">
        <v>31</v>
      </c>
      <c r="W14" s="6" t="s">
        <v>174</v>
      </c>
      <c r="AA14" s="6"/>
      <c r="AD14" s="4" t="s">
        <v>75</v>
      </c>
      <c r="AE14" s="6" t="s">
        <v>177</v>
      </c>
      <c r="AF14" s="6"/>
    </row>
    <row r="15" spans="1:32" s="7" customFormat="1" ht="240">
      <c r="A15" s="7">
        <v>23</v>
      </c>
      <c r="B15" s="4">
        <v>17080</v>
      </c>
      <c r="C15" s="4" t="str">
        <f>IF(B15&gt;0,"GB1060390"&amp;Summary!B15,"")</f>
        <v>GB106039017080</v>
      </c>
      <c r="D15" s="5" t="s">
        <v>86</v>
      </c>
      <c r="E15" s="5" t="s">
        <v>52</v>
      </c>
      <c r="F15" s="4" t="s">
        <v>65</v>
      </c>
      <c r="G15" s="4" t="s">
        <v>78</v>
      </c>
      <c r="H15" s="4" t="s">
        <v>90</v>
      </c>
      <c r="I15" s="6"/>
      <c r="J15" s="4" t="s">
        <v>92</v>
      </c>
      <c r="K15" s="110" t="s">
        <v>94</v>
      </c>
      <c r="L15" s="4" t="s">
        <v>323</v>
      </c>
      <c r="M15" s="4" t="s">
        <v>328</v>
      </c>
      <c r="N15" s="4" t="s">
        <v>329</v>
      </c>
      <c r="Q15" s="6"/>
      <c r="R15" s="6"/>
      <c r="S15" s="4" t="s">
        <v>326</v>
      </c>
      <c r="T15" s="4">
        <v>50000</v>
      </c>
      <c r="U15" s="7" t="s">
        <v>269</v>
      </c>
      <c r="V15" s="44" t="s">
        <v>31</v>
      </c>
      <c r="W15" s="6" t="s">
        <v>174</v>
      </c>
      <c r="AA15" s="6"/>
      <c r="AD15" s="4" t="s">
        <v>75</v>
      </c>
      <c r="AE15" s="6" t="s">
        <v>177</v>
      </c>
      <c r="AF15" s="6"/>
    </row>
    <row r="16" spans="1:32" s="7" customFormat="1" ht="195">
      <c r="A16" s="7">
        <v>14</v>
      </c>
      <c r="B16" s="4">
        <v>17080</v>
      </c>
      <c r="C16" s="4" t="str">
        <f>IF(B16&gt;0,"GB1060390"&amp;Summary!B16,"")</f>
        <v>GB106039017080</v>
      </c>
      <c r="D16" s="5" t="s">
        <v>86</v>
      </c>
      <c r="E16" s="5" t="s">
        <v>52</v>
      </c>
      <c r="F16" s="4" t="s">
        <v>65</v>
      </c>
      <c r="G16" s="4" t="s">
        <v>64</v>
      </c>
      <c r="H16" s="4" t="s">
        <v>67</v>
      </c>
      <c r="I16" s="6"/>
      <c r="J16" s="4" t="s">
        <v>189</v>
      </c>
      <c r="K16" s="4" t="s">
        <v>191</v>
      </c>
      <c r="L16" s="12" t="s">
        <v>28</v>
      </c>
      <c r="M16" s="4" t="s">
        <v>50</v>
      </c>
      <c r="N16" s="4" t="s">
        <v>51</v>
      </c>
      <c r="O16" s="7" t="s">
        <v>192</v>
      </c>
      <c r="P16" s="7" t="s">
        <v>179</v>
      </c>
      <c r="Q16" s="6"/>
      <c r="R16" s="6"/>
      <c r="S16" s="4" t="s">
        <v>193</v>
      </c>
      <c r="T16" s="4" t="s">
        <v>194</v>
      </c>
      <c r="U16" s="7" t="s">
        <v>173</v>
      </c>
      <c r="V16" s="117" t="s">
        <v>161</v>
      </c>
      <c r="W16" s="6" t="s">
        <v>174</v>
      </c>
      <c r="X16" s="7" t="s">
        <v>64</v>
      </c>
      <c r="Y16" s="7" t="s">
        <v>52</v>
      </c>
      <c r="Z16" s="7" t="s">
        <v>197</v>
      </c>
      <c r="AA16" s="6" t="s">
        <v>195</v>
      </c>
      <c r="AD16" s="4" t="s">
        <v>75</v>
      </c>
      <c r="AE16" s="6" t="s">
        <v>177</v>
      </c>
      <c r="AF16" s="6" t="s">
        <v>196</v>
      </c>
    </row>
    <row r="17" spans="1:32" s="7" customFormat="1" ht="90">
      <c r="A17" s="7">
        <v>6</v>
      </c>
      <c r="B17" s="4">
        <v>17080</v>
      </c>
      <c r="C17" s="4" t="str">
        <f>IF(B17&gt;0,"GB1060390"&amp;Summary!B17,"")</f>
        <v>GB106039017080</v>
      </c>
      <c r="D17" s="5" t="s">
        <v>86</v>
      </c>
      <c r="E17" s="5" t="s">
        <v>52</v>
      </c>
      <c r="F17" s="4" t="s">
        <v>65</v>
      </c>
      <c r="G17" s="4" t="s">
        <v>64</v>
      </c>
      <c r="H17" s="4" t="s">
        <v>87</v>
      </c>
      <c r="I17" s="6"/>
      <c r="J17" s="4" t="s">
        <v>46</v>
      </c>
      <c r="K17" s="4" t="s">
        <v>285</v>
      </c>
      <c r="L17" s="12" t="s">
        <v>28</v>
      </c>
      <c r="M17" s="4" t="s">
        <v>50</v>
      </c>
      <c r="N17" s="4" t="s">
        <v>51</v>
      </c>
      <c r="O17" s="33" t="s">
        <v>133</v>
      </c>
      <c r="P17" s="7">
        <v>500</v>
      </c>
      <c r="Q17" s="6"/>
      <c r="R17" s="6"/>
      <c r="S17" s="4" t="s">
        <v>188</v>
      </c>
      <c r="T17" s="4">
        <v>5000</v>
      </c>
      <c r="U17" s="7" t="s">
        <v>173</v>
      </c>
      <c r="V17" s="4" t="s">
        <v>161</v>
      </c>
      <c r="W17" s="6" t="s">
        <v>174</v>
      </c>
      <c r="X17" s="7" t="s">
        <v>64</v>
      </c>
      <c r="Y17" s="7" t="s">
        <v>75</v>
      </c>
      <c r="Z17" s="7" t="s">
        <v>175</v>
      </c>
      <c r="AA17" s="6" t="s">
        <v>182</v>
      </c>
      <c r="AD17" s="4" t="s">
        <v>75</v>
      </c>
      <c r="AE17" s="6" t="s">
        <v>177</v>
      </c>
      <c r="AF17" s="6"/>
    </row>
    <row r="18" spans="1:32" s="7" customFormat="1" ht="75">
      <c r="A18" s="7">
        <v>19</v>
      </c>
      <c r="B18" s="4">
        <v>17080</v>
      </c>
      <c r="C18" s="4" t="str">
        <f>IF(B18&gt;0,"GB1060390"&amp;Summary!B18,"")</f>
        <v>GB106039017080</v>
      </c>
      <c r="D18" s="5" t="s">
        <v>86</v>
      </c>
      <c r="E18" s="5" t="s">
        <v>52</v>
      </c>
      <c r="F18" s="4" t="s">
        <v>65</v>
      </c>
      <c r="G18" s="4" t="s">
        <v>78</v>
      </c>
      <c r="H18" s="4" t="s">
        <v>90</v>
      </c>
      <c r="I18" s="6"/>
      <c r="J18" s="4" t="s">
        <v>95</v>
      </c>
      <c r="K18" s="4" t="s">
        <v>322</v>
      </c>
      <c r="L18" s="4" t="s">
        <v>323</v>
      </c>
      <c r="M18" s="4" t="s">
        <v>324</v>
      </c>
      <c r="N18" s="4" t="s">
        <v>325</v>
      </c>
      <c r="Q18" s="6"/>
      <c r="R18" s="6"/>
      <c r="S18" s="4" t="s">
        <v>326</v>
      </c>
      <c r="T18" s="4"/>
      <c r="U18" s="7" t="s">
        <v>269</v>
      </c>
      <c r="V18" s="115" t="s">
        <v>30</v>
      </c>
      <c r="W18" s="6" t="s">
        <v>174</v>
      </c>
      <c r="AA18" s="6"/>
      <c r="AD18" s="4" t="s">
        <v>75</v>
      </c>
      <c r="AE18" s="6" t="s">
        <v>177</v>
      </c>
      <c r="AF18" s="6"/>
    </row>
    <row r="19" spans="1:32" s="7" customFormat="1" ht="150">
      <c r="A19" s="7">
        <v>5</v>
      </c>
      <c r="B19" s="4">
        <v>17080</v>
      </c>
      <c r="C19" s="4" t="str">
        <f>IF(B19&gt;0,"GB1060390"&amp;Summary!B19,"")</f>
        <v>GB106039017080</v>
      </c>
      <c r="D19" s="5" t="s">
        <v>86</v>
      </c>
      <c r="E19" s="5" t="s">
        <v>52</v>
      </c>
      <c r="F19" s="4" t="s">
        <v>65</v>
      </c>
      <c r="G19" s="4" t="s">
        <v>64</v>
      </c>
      <c r="H19" s="4" t="s">
        <v>87</v>
      </c>
      <c r="I19" s="6"/>
      <c r="J19" s="4" t="s">
        <v>46</v>
      </c>
      <c r="K19" s="4" t="s">
        <v>282</v>
      </c>
      <c r="L19" s="12" t="s">
        <v>28</v>
      </c>
      <c r="M19" s="4" t="s">
        <v>50</v>
      </c>
      <c r="N19" s="4" t="s">
        <v>51</v>
      </c>
      <c r="O19" s="7" t="s">
        <v>132</v>
      </c>
      <c r="P19" s="7" t="s">
        <v>184</v>
      </c>
      <c r="Q19" s="6"/>
      <c r="R19" s="6"/>
      <c r="S19" s="4" t="s">
        <v>307</v>
      </c>
      <c r="T19" s="4" t="s">
        <v>183</v>
      </c>
      <c r="U19" s="7" t="s">
        <v>173</v>
      </c>
      <c r="V19" s="4" t="s">
        <v>161</v>
      </c>
      <c r="W19" s="6" t="s">
        <v>174</v>
      </c>
      <c r="X19" s="7" t="s">
        <v>64</v>
      </c>
      <c r="Y19" s="7" t="s">
        <v>75</v>
      </c>
      <c r="Z19" s="7" t="s">
        <v>175</v>
      </c>
      <c r="AA19" s="6" t="s">
        <v>176</v>
      </c>
      <c r="AD19" s="4" t="s">
        <v>75</v>
      </c>
      <c r="AE19" s="6" t="s">
        <v>177</v>
      </c>
      <c r="AF19" s="6" t="s">
        <v>185</v>
      </c>
    </row>
    <row r="20" spans="1:32" s="7" customFormat="1" ht="60.75" customHeight="1">
      <c r="A20" s="7">
        <v>3</v>
      </c>
      <c r="B20" s="4">
        <v>17080</v>
      </c>
      <c r="C20" s="4" t="str">
        <f>IF(B20&gt;0,"GB1060390"&amp;Summary!B20,"")</f>
        <v>GB106039017080</v>
      </c>
      <c r="D20" s="5" t="s">
        <v>86</v>
      </c>
      <c r="E20" s="5" t="s">
        <v>52</v>
      </c>
      <c r="F20" s="4" t="s">
        <v>65</v>
      </c>
      <c r="G20" s="4" t="s">
        <v>64</v>
      </c>
      <c r="H20" s="4" t="s">
        <v>87</v>
      </c>
      <c r="I20" s="6"/>
      <c r="J20" s="4" t="s">
        <v>46</v>
      </c>
      <c r="K20" s="4" t="s">
        <v>284</v>
      </c>
      <c r="L20" s="12" t="s">
        <v>28</v>
      </c>
      <c r="M20" s="4" t="s">
        <v>50</v>
      </c>
      <c r="N20" s="4" t="s">
        <v>51</v>
      </c>
      <c r="O20" s="7" t="s">
        <v>129</v>
      </c>
      <c r="P20" s="7" t="s">
        <v>179</v>
      </c>
      <c r="Q20" s="6"/>
      <c r="R20" s="6"/>
      <c r="S20" s="4" t="s">
        <v>307</v>
      </c>
      <c r="T20" s="4" t="s">
        <v>178</v>
      </c>
      <c r="U20" s="7" t="s">
        <v>173</v>
      </c>
      <c r="V20" s="4" t="s">
        <v>161</v>
      </c>
      <c r="W20" s="6" t="s">
        <v>174</v>
      </c>
      <c r="X20" s="7" t="s">
        <v>64</v>
      </c>
      <c r="Y20" s="7" t="s">
        <v>75</v>
      </c>
      <c r="Z20" s="7" t="s">
        <v>175</v>
      </c>
      <c r="AA20" s="6" t="s">
        <v>180</v>
      </c>
      <c r="AD20" s="4" t="s">
        <v>75</v>
      </c>
      <c r="AE20" s="6" t="s">
        <v>177</v>
      </c>
      <c r="AF20" s="6"/>
    </row>
    <row r="21" spans="1:32" s="7" customFormat="1" ht="90">
      <c r="A21" s="7">
        <v>9</v>
      </c>
      <c r="B21" s="4">
        <v>17080</v>
      </c>
      <c r="C21" s="4" t="str">
        <f>IF(B21&gt;0,"GB1060390"&amp;Summary!B21,"")</f>
        <v>GB106039017080</v>
      </c>
      <c r="D21" s="5" t="s">
        <v>86</v>
      </c>
      <c r="E21" s="5" t="s">
        <v>52</v>
      </c>
      <c r="F21" s="4" t="s">
        <v>65</v>
      </c>
      <c r="G21" s="4" t="s">
        <v>64</v>
      </c>
      <c r="H21" s="4" t="s">
        <v>87</v>
      </c>
      <c r="I21" s="6"/>
      <c r="J21" s="4" t="s">
        <v>46</v>
      </c>
      <c r="K21" s="4" t="s">
        <v>137</v>
      </c>
      <c r="L21" s="12" t="s">
        <v>28</v>
      </c>
      <c r="M21" s="4" t="s">
        <v>50</v>
      </c>
      <c r="N21" s="4" t="s">
        <v>51</v>
      </c>
      <c r="O21" s="33" t="s">
        <v>138</v>
      </c>
      <c r="P21" s="7" t="s">
        <v>179</v>
      </c>
      <c r="Q21" s="6"/>
      <c r="R21" s="6"/>
      <c r="S21" s="4" t="s">
        <v>307</v>
      </c>
      <c r="T21" s="4">
        <v>0</v>
      </c>
      <c r="U21" s="7" t="s">
        <v>181</v>
      </c>
      <c r="V21" s="4" t="s">
        <v>161</v>
      </c>
      <c r="W21" s="6" t="s">
        <v>174</v>
      </c>
      <c r="X21" s="7" t="s">
        <v>64</v>
      </c>
      <c r="Y21" s="7" t="s">
        <v>52</v>
      </c>
      <c r="Z21" s="7" t="s">
        <v>175</v>
      </c>
      <c r="AA21" s="6" t="s">
        <v>187</v>
      </c>
      <c r="AB21" s="7">
        <v>2013</v>
      </c>
      <c r="AC21" s="7">
        <v>2014</v>
      </c>
      <c r="AD21" s="4" t="s">
        <v>75</v>
      </c>
      <c r="AE21" s="6" t="s">
        <v>177</v>
      </c>
      <c r="AF21" s="6"/>
    </row>
    <row r="22" spans="1:32" s="7" customFormat="1" ht="90">
      <c r="A22" s="7">
        <v>8</v>
      </c>
      <c r="B22" s="4">
        <v>17080</v>
      </c>
      <c r="C22" s="4" t="str">
        <f>IF(B22&gt;0,"GB1060390"&amp;Summary!B22,"")</f>
        <v>GB106039017080</v>
      </c>
      <c r="D22" s="5" t="s">
        <v>86</v>
      </c>
      <c r="E22" s="5" t="s">
        <v>52</v>
      </c>
      <c r="F22" s="4" t="s">
        <v>65</v>
      </c>
      <c r="G22" s="4" t="s">
        <v>64</v>
      </c>
      <c r="H22" s="4" t="s">
        <v>87</v>
      </c>
      <c r="I22" s="6"/>
      <c r="J22" s="4" t="s">
        <v>46</v>
      </c>
      <c r="K22" s="4" t="s">
        <v>136</v>
      </c>
      <c r="L22" s="12" t="s">
        <v>28</v>
      </c>
      <c r="M22" s="4" t="s">
        <v>50</v>
      </c>
      <c r="N22" s="4" t="s">
        <v>51</v>
      </c>
      <c r="O22" s="33" t="s">
        <v>139</v>
      </c>
      <c r="P22" s="7" t="s">
        <v>179</v>
      </c>
      <c r="Q22" s="6"/>
      <c r="R22" s="6"/>
      <c r="S22" s="4" t="s">
        <v>307</v>
      </c>
      <c r="T22" s="4">
        <v>0</v>
      </c>
      <c r="U22" s="7" t="s">
        <v>181</v>
      </c>
      <c r="V22" s="4" t="s">
        <v>161</v>
      </c>
      <c r="W22" s="6" t="s">
        <v>174</v>
      </c>
      <c r="X22" s="7" t="s">
        <v>64</v>
      </c>
      <c r="Y22" s="7" t="s">
        <v>52</v>
      </c>
      <c r="Z22" s="7" t="s">
        <v>175</v>
      </c>
      <c r="AA22" s="6" t="s">
        <v>186</v>
      </c>
      <c r="AB22" s="7">
        <v>2013</v>
      </c>
      <c r="AC22" s="7">
        <v>2014</v>
      </c>
      <c r="AD22" s="4" t="s">
        <v>75</v>
      </c>
      <c r="AE22" s="6" t="s">
        <v>177</v>
      </c>
      <c r="AF22" s="6"/>
    </row>
    <row r="23" spans="1:32" s="7" customFormat="1" ht="48.75" customHeight="1">
      <c r="A23" s="26">
        <v>4</v>
      </c>
      <c r="B23" s="4">
        <v>17080</v>
      </c>
      <c r="C23" s="4" t="str">
        <f>IF(B23&gt;0,"GB1060390"&amp;Summary!B23,"")</f>
        <v>GB106039017080</v>
      </c>
      <c r="D23" s="5" t="s">
        <v>86</v>
      </c>
      <c r="E23" s="5" t="s">
        <v>52</v>
      </c>
      <c r="F23" s="4" t="s">
        <v>65</v>
      </c>
      <c r="G23" s="4" t="s">
        <v>64</v>
      </c>
      <c r="H23" s="4" t="s">
        <v>87</v>
      </c>
      <c r="I23" s="6"/>
      <c r="J23" s="4" t="s">
        <v>46</v>
      </c>
      <c r="K23" s="4" t="s">
        <v>131</v>
      </c>
      <c r="L23" s="12" t="s">
        <v>28</v>
      </c>
      <c r="M23" s="4" t="s">
        <v>50</v>
      </c>
      <c r="N23" s="4" t="s">
        <v>51</v>
      </c>
      <c r="O23" s="33" t="s">
        <v>130</v>
      </c>
      <c r="P23" s="7" t="s">
        <v>179</v>
      </c>
      <c r="Q23" s="6"/>
      <c r="R23" s="6"/>
      <c r="S23" s="4" t="s">
        <v>307</v>
      </c>
      <c r="T23" s="4" t="s">
        <v>178</v>
      </c>
      <c r="U23" s="7" t="s">
        <v>181</v>
      </c>
      <c r="V23" s="4" t="s">
        <v>161</v>
      </c>
      <c r="W23" s="6" t="s">
        <v>174</v>
      </c>
      <c r="X23" s="7" t="s">
        <v>64</v>
      </c>
      <c r="Y23" s="7" t="s">
        <v>52</v>
      </c>
      <c r="Z23" s="7" t="s">
        <v>175</v>
      </c>
      <c r="AA23" s="6" t="s">
        <v>182</v>
      </c>
      <c r="AB23" s="7">
        <v>2013</v>
      </c>
      <c r="AC23" s="7">
        <v>2014</v>
      </c>
      <c r="AD23" s="4" t="s">
        <v>75</v>
      </c>
      <c r="AE23" s="6" t="s">
        <v>177</v>
      </c>
      <c r="AF23" s="6"/>
    </row>
    <row r="24" spans="1:32" s="7" customFormat="1" ht="64.5" customHeight="1">
      <c r="A24" s="26">
        <v>19</v>
      </c>
      <c r="B24" s="4">
        <v>17080</v>
      </c>
      <c r="C24" s="4" t="str">
        <f>IF(B24&gt;0,"GB1060390"&amp;Summary!B24,"")</f>
        <v>GB106039017080</v>
      </c>
      <c r="D24" s="5" t="s">
        <v>86</v>
      </c>
      <c r="E24" s="5" t="s">
        <v>52</v>
      </c>
      <c r="F24" s="4" t="s">
        <v>65</v>
      </c>
      <c r="G24" s="4" t="s">
        <v>64</v>
      </c>
      <c r="H24" s="4" t="s">
        <v>54</v>
      </c>
      <c r="I24" s="6"/>
      <c r="J24" s="4" t="s">
        <v>46</v>
      </c>
      <c r="K24" s="34" t="s">
        <v>55</v>
      </c>
      <c r="L24" s="12" t="s">
        <v>56</v>
      </c>
      <c r="M24" s="12" t="s">
        <v>57</v>
      </c>
      <c r="N24" s="12" t="s">
        <v>58</v>
      </c>
      <c r="O24" s="7" t="s">
        <v>268</v>
      </c>
      <c r="P24" s="7" t="s">
        <v>267</v>
      </c>
      <c r="Q24" s="6"/>
      <c r="R24" s="22"/>
      <c r="S24" s="12" t="s">
        <v>114</v>
      </c>
      <c r="T24" s="12" t="s">
        <v>216</v>
      </c>
      <c r="U24" s="19" t="s">
        <v>173</v>
      </c>
      <c r="V24" s="12" t="s">
        <v>31</v>
      </c>
      <c r="W24" s="22" t="s">
        <v>59</v>
      </c>
      <c r="X24" s="19" t="s">
        <v>64</v>
      </c>
      <c r="Y24" s="19" t="s">
        <v>34</v>
      </c>
      <c r="Z24" s="19" t="s">
        <v>175</v>
      </c>
      <c r="AA24" s="22" t="s">
        <v>60</v>
      </c>
      <c r="AB24" s="35">
        <v>41640</v>
      </c>
      <c r="AC24" s="19" t="s">
        <v>61</v>
      </c>
      <c r="AD24" s="12" t="s">
        <v>62</v>
      </c>
      <c r="AE24" s="22" t="s">
        <v>63</v>
      </c>
      <c r="AF24" s="22"/>
    </row>
    <row r="25" spans="1:32" s="7" customFormat="1" ht="99" customHeight="1">
      <c r="A25" s="7">
        <v>20</v>
      </c>
      <c r="B25" s="4">
        <v>17080</v>
      </c>
      <c r="C25" s="4" t="str">
        <f>IF(B25&gt;0,"GB1060390"&amp;Summary!B25,"")</f>
        <v>GB106039017080</v>
      </c>
      <c r="D25" s="5" t="s">
        <v>86</v>
      </c>
      <c r="E25" s="5" t="s">
        <v>52</v>
      </c>
      <c r="F25" s="4" t="s">
        <v>65</v>
      </c>
      <c r="G25" s="4" t="s">
        <v>78</v>
      </c>
      <c r="H25" s="4" t="s">
        <v>90</v>
      </c>
      <c r="I25" s="6"/>
      <c r="J25" s="4" t="s">
        <v>95</v>
      </c>
      <c r="K25" s="4" t="s">
        <v>327</v>
      </c>
      <c r="L25" s="4" t="s">
        <v>323</v>
      </c>
      <c r="M25" s="4" t="s">
        <v>324</v>
      </c>
      <c r="N25" s="4" t="s">
        <v>325</v>
      </c>
      <c r="Q25" s="6"/>
      <c r="R25" s="6"/>
      <c r="S25" s="4" t="s">
        <v>326</v>
      </c>
      <c r="T25" s="4"/>
      <c r="U25" s="7" t="s">
        <v>269</v>
      </c>
      <c r="V25" s="115" t="s">
        <v>30</v>
      </c>
      <c r="W25" s="6" t="s">
        <v>174</v>
      </c>
      <c r="AA25" s="6"/>
      <c r="AD25" s="4" t="s">
        <v>75</v>
      </c>
      <c r="AE25" s="6" t="s">
        <v>177</v>
      </c>
      <c r="AF25" s="6"/>
    </row>
    <row r="26" spans="1:32" s="7" customFormat="1" ht="64.5" customHeight="1">
      <c r="A26" s="26">
        <v>7</v>
      </c>
      <c r="B26" s="4">
        <v>17080</v>
      </c>
      <c r="C26" s="4" t="str">
        <f>IF(B26&gt;0,"GB1060390"&amp;Summary!B26,"")</f>
        <v>GB106039017080</v>
      </c>
      <c r="D26" s="5" t="s">
        <v>86</v>
      </c>
      <c r="E26" s="5" t="s">
        <v>52</v>
      </c>
      <c r="F26" s="4" t="s">
        <v>65</v>
      </c>
      <c r="G26" s="4" t="s">
        <v>64</v>
      </c>
      <c r="H26" s="4" t="s">
        <v>87</v>
      </c>
      <c r="I26" s="6"/>
      <c r="J26" s="4" t="s">
        <v>46</v>
      </c>
      <c r="K26" s="4" t="s">
        <v>135</v>
      </c>
      <c r="L26" s="12" t="s">
        <v>28</v>
      </c>
      <c r="M26" s="4" t="s">
        <v>50</v>
      </c>
      <c r="N26" s="4" t="s">
        <v>51</v>
      </c>
      <c r="O26" s="33" t="s">
        <v>134</v>
      </c>
      <c r="P26" s="7">
        <v>500</v>
      </c>
      <c r="Q26" s="6"/>
      <c r="R26" s="6"/>
      <c r="S26" s="4" t="s">
        <v>188</v>
      </c>
      <c r="T26" s="4">
        <v>5000</v>
      </c>
      <c r="U26" s="7" t="s">
        <v>173</v>
      </c>
      <c r="V26" s="4" t="s">
        <v>161</v>
      </c>
      <c r="W26" s="6" t="s">
        <v>174</v>
      </c>
      <c r="X26" s="7" t="s">
        <v>64</v>
      </c>
      <c r="Y26" s="7" t="s">
        <v>75</v>
      </c>
      <c r="Z26" s="7" t="s">
        <v>175</v>
      </c>
      <c r="AA26" s="6" t="s">
        <v>182</v>
      </c>
      <c r="AD26" s="4" t="s">
        <v>75</v>
      </c>
      <c r="AE26" s="6" t="s">
        <v>177</v>
      </c>
      <c r="AF26" s="6"/>
    </row>
    <row r="27" spans="1:32" s="7" customFormat="1" ht="80.25" customHeight="1">
      <c r="A27" s="7">
        <v>23</v>
      </c>
      <c r="B27" s="4">
        <v>17080</v>
      </c>
      <c r="C27" s="4" t="str">
        <f>IF(B27&gt;0,"GB1060390"&amp;Summary!B27,"")</f>
        <v>GB106039017080</v>
      </c>
      <c r="D27" s="5" t="s">
        <v>86</v>
      </c>
      <c r="E27" s="5" t="s">
        <v>52</v>
      </c>
      <c r="F27" s="4" t="s">
        <v>65</v>
      </c>
      <c r="G27" s="4" t="s">
        <v>78</v>
      </c>
      <c r="H27" s="4" t="s">
        <v>90</v>
      </c>
      <c r="I27" s="6"/>
      <c r="J27" s="4" t="s">
        <v>69</v>
      </c>
      <c r="K27" s="109" t="s">
        <v>81</v>
      </c>
      <c r="L27" s="4" t="s">
        <v>323</v>
      </c>
      <c r="M27" s="4" t="s">
        <v>324</v>
      </c>
      <c r="N27" s="4" t="s">
        <v>325</v>
      </c>
      <c r="Q27" s="6"/>
      <c r="R27" s="6"/>
      <c r="S27" s="4" t="s">
        <v>326</v>
      </c>
      <c r="T27" s="4">
        <v>1000</v>
      </c>
      <c r="U27" s="7" t="s">
        <v>269</v>
      </c>
      <c r="V27" s="118" t="s">
        <v>31</v>
      </c>
      <c r="W27" s="6" t="s">
        <v>59</v>
      </c>
      <c r="AA27" s="6"/>
      <c r="AD27" s="4" t="s">
        <v>75</v>
      </c>
      <c r="AE27" s="6" t="s">
        <v>177</v>
      </c>
      <c r="AF27" s="6"/>
    </row>
    <row r="28" spans="1:32" s="7" customFormat="1" ht="79.5" customHeight="1">
      <c r="A28" s="7">
        <v>15</v>
      </c>
      <c r="B28" s="4">
        <v>17080</v>
      </c>
      <c r="C28" s="4" t="str">
        <f>IF(B28&gt;0,"GB1060390"&amp;Summary!B28,"")</f>
        <v>GB106039017080</v>
      </c>
      <c r="D28" s="5" t="s">
        <v>86</v>
      </c>
      <c r="E28" s="5" t="s">
        <v>52</v>
      </c>
      <c r="F28" s="4" t="s">
        <v>65</v>
      </c>
      <c r="G28" s="4" t="s">
        <v>64</v>
      </c>
      <c r="H28" s="4" t="s">
        <v>67</v>
      </c>
      <c r="I28" s="6"/>
      <c r="J28" s="4" t="s">
        <v>189</v>
      </c>
      <c r="K28" s="4" t="s">
        <v>198</v>
      </c>
      <c r="L28" s="12" t="s">
        <v>28</v>
      </c>
      <c r="M28" s="4" t="s">
        <v>199</v>
      </c>
      <c r="N28" s="4" t="s">
        <v>111</v>
      </c>
      <c r="O28" s="7" t="s">
        <v>200</v>
      </c>
      <c r="P28" s="7" t="s">
        <v>201</v>
      </c>
      <c r="Q28" s="6"/>
      <c r="R28" s="6"/>
      <c r="S28" s="4" t="s">
        <v>202</v>
      </c>
      <c r="T28" s="4" t="s">
        <v>203</v>
      </c>
      <c r="U28" s="7" t="s">
        <v>173</v>
      </c>
      <c r="V28" s="4" t="s">
        <v>31</v>
      </c>
      <c r="W28" s="6"/>
      <c r="X28" s="7" t="s">
        <v>64</v>
      </c>
      <c r="Y28" s="7" t="s">
        <v>75</v>
      </c>
      <c r="Z28" s="7" t="s">
        <v>166</v>
      </c>
      <c r="AA28" s="6" t="s">
        <v>182</v>
      </c>
      <c r="AD28" s="4" t="s">
        <v>75</v>
      </c>
      <c r="AE28" s="6" t="s">
        <v>177</v>
      </c>
      <c r="AF28" s="6"/>
    </row>
    <row r="29" spans="1:32" s="7" customFormat="1" ht="81" customHeight="1">
      <c r="A29" s="7">
        <v>47</v>
      </c>
      <c r="B29" s="4">
        <v>17080</v>
      </c>
      <c r="C29" s="4" t="str">
        <f>IF(B29&gt;0,"GB1060390"&amp;Summary!B29,"")</f>
        <v>GB106039017080</v>
      </c>
      <c r="D29" s="5" t="s">
        <v>36</v>
      </c>
      <c r="E29" s="5" t="s">
        <v>52</v>
      </c>
      <c r="F29" s="4" t="s">
        <v>65</v>
      </c>
      <c r="G29" s="4" t="s">
        <v>121</v>
      </c>
      <c r="H29" s="4" t="s">
        <v>122</v>
      </c>
      <c r="I29" s="6"/>
      <c r="J29" s="4" t="s">
        <v>120</v>
      </c>
      <c r="K29" s="4" t="s">
        <v>356</v>
      </c>
      <c r="L29" s="12" t="s">
        <v>28</v>
      </c>
      <c r="M29" s="12" t="s">
        <v>27</v>
      </c>
      <c r="N29" s="12" t="s">
        <v>111</v>
      </c>
      <c r="O29" s="7" t="s">
        <v>357</v>
      </c>
      <c r="P29" s="7" t="s">
        <v>358</v>
      </c>
      <c r="Q29" s="6"/>
      <c r="R29" s="6"/>
      <c r="S29" s="4" t="s">
        <v>361</v>
      </c>
      <c r="T29" s="4" t="s">
        <v>353</v>
      </c>
      <c r="U29" s="7" t="s">
        <v>173</v>
      </c>
      <c r="V29" s="4" t="s">
        <v>161</v>
      </c>
      <c r="W29" s="6" t="s">
        <v>174</v>
      </c>
      <c r="X29" s="7" t="s">
        <v>64</v>
      </c>
      <c r="Y29" s="7" t="s">
        <v>75</v>
      </c>
      <c r="Z29" s="7" t="s">
        <v>175</v>
      </c>
      <c r="AA29" s="6" t="s">
        <v>195</v>
      </c>
      <c r="AD29" s="4" t="s">
        <v>75</v>
      </c>
      <c r="AE29" s="6" t="s">
        <v>177</v>
      </c>
      <c r="AF29" s="6" t="s">
        <v>362</v>
      </c>
    </row>
    <row r="30" spans="1:32" s="7" customFormat="1" ht="81" customHeight="1">
      <c r="A30" s="7">
        <v>23</v>
      </c>
      <c r="B30" s="4">
        <v>17080</v>
      </c>
      <c r="C30" s="4" t="str">
        <f>IF(B30&gt;0,"GB1060390"&amp;Summary!B30,"")</f>
        <v>GB106039017080</v>
      </c>
      <c r="D30" s="5" t="s">
        <v>86</v>
      </c>
      <c r="E30" s="5" t="s">
        <v>52</v>
      </c>
      <c r="F30" s="4" t="s">
        <v>65</v>
      </c>
      <c r="G30" s="4" t="s">
        <v>78</v>
      </c>
      <c r="H30" s="4" t="s">
        <v>90</v>
      </c>
      <c r="I30" s="6"/>
      <c r="J30" s="4" t="s">
        <v>69</v>
      </c>
      <c r="K30" s="109" t="s">
        <v>80</v>
      </c>
      <c r="L30" s="4" t="s">
        <v>323</v>
      </c>
      <c r="M30" s="4" t="s">
        <v>324</v>
      </c>
      <c r="N30" s="4" t="s">
        <v>325</v>
      </c>
      <c r="Q30" s="6"/>
      <c r="R30" s="6"/>
      <c r="S30" s="4" t="s">
        <v>326</v>
      </c>
      <c r="T30" s="4">
        <v>1000</v>
      </c>
      <c r="U30" s="7" t="s">
        <v>269</v>
      </c>
      <c r="V30" s="118" t="s">
        <v>31</v>
      </c>
      <c r="W30" s="6" t="s">
        <v>59</v>
      </c>
      <c r="AA30" s="6"/>
      <c r="AD30" s="4" t="s">
        <v>75</v>
      </c>
      <c r="AE30" s="6" t="s">
        <v>177</v>
      </c>
      <c r="AF30" s="6"/>
    </row>
    <row r="31" spans="1:32" s="7" customFormat="1" ht="135">
      <c r="A31" s="7">
        <v>24</v>
      </c>
      <c r="B31" s="4">
        <v>17090</v>
      </c>
      <c r="C31" s="4" t="str">
        <f>IF(B31&gt;0,"GB1060390"&amp;Summary!B31,"")</f>
        <v>GB106039017090</v>
      </c>
      <c r="D31" s="5" t="s">
        <v>35</v>
      </c>
      <c r="E31" s="5" t="s">
        <v>75</v>
      </c>
      <c r="F31" s="4" t="s">
        <v>65</v>
      </c>
      <c r="G31" s="4" t="s">
        <v>64</v>
      </c>
      <c r="H31" s="4" t="s">
        <v>76</v>
      </c>
      <c r="I31" s="6"/>
      <c r="J31" s="4" t="s">
        <v>69</v>
      </c>
      <c r="K31" s="4" t="s">
        <v>335</v>
      </c>
      <c r="L31" s="4" t="s">
        <v>66</v>
      </c>
      <c r="M31" s="4" t="s">
        <v>343</v>
      </c>
      <c r="N31" s="4" t="s">
        <v>344</v>
      </c>
      <c r="Q31" s="6"/>
      <c r="R31" s="6"/>
      <c r="S31" s="4" t="s">
        <v>350</v>
      </c>
      <c r="T31" s="4"/>
      <c r="U31" s="7" t="s">
        <v>173</v>
      </c>
      <c r="V31" s="4" t="s">
        <v>351</v>
      </c>
      <c r="W31" s="6" t="s">
        <v>59</v>
      </c>
      <c r="AA31" s="6"/>
      <c r="AD31" s="4" t="s">
        <v>62</v>
      </c>
      <c r="AE31" s="6" t="s">
        <v>177</v>
      </c>
      <c r="AF31" s="6"/>
    </row>
    <row r="32" spans="1:32" s="7" customFormat="1" ht="150">
      <c r="A32" s="26">
        <v>46</v>
      </c>
      <c r="B32" s="4">
        <v>17090</v>
      </c>
      <c r="C32" s="4" t="str">
        <f>IF(B32&gt;0,"GB1060390"&amp;Summary!B32,"")</f>
        <v>GB106039017090</v>
      </c>
      <c r="D32" s="5" t="s">
        <v>35</v>
      </c>
      <c r="E32" s="5" t="s">
        <v>75</v>
      </c>
      <c r="F32" s="4" t="s">
        <v>65</v>
      </c>
      <c r="G32" s="4" t="s">
        <v>44</v>
      </c>
      <c r="H32" s="4" t="s">
        <v>77</v>
      </c>
      <c r="I32" s="6"/>
      <c r="J32" s="4" t="s">
        <v>69</v>
      </c>
      <c r="K32" s="4" t="s">
        <v>337</v>
      </c>
      <c r="L32" s="4" t="s">
        <v>66</v>
      </c>
      <c r="M32" s="4" t="s">
        <v>343</v>
      </c>
      <c r="N32" s="4" t="s">
        <v>344</v>
      </c>
      <c r="Q32" s="6"/>
      <c r="R32" s="6"/>
      <c r="S32" s="4" t="s">
        <v>350</v>
      </c>
      <c r="T32" s="4"/>
      <c r="U32" s="7" t="s">
        <v>173</v>
      </c>
      <c r="V32" s="4" t="s">
        <v>351</v>
      </c>
      <c r="W32" s="6" t="s">
        <v>59</v>
      </c>
      <c r="AA32" s="6"/>
      <c r="AD32" s="4" t="s">
        <v>62</v>
      </c>
      <c r="AE32" s="6" t="s">
        <v>177</v>
      </c>
      <c r="AF32" s="6"/>
    </row>
    <row r="33" spans="1:59" s="7" customFormat="1" ht="105">
      <c r="A33" s="7">
        <v>36</v>
      </c>
      <c r="B33" s="4">
        <v>17090</v>
      </c>
      <c r="C33" s="4" t="str">
        <f>IF(B33&gt;0,"GB1060390"&amp;Summary!B33,"")</f>
        <v>GB106039017090</v>
      </c>
      <c r="D33" s="5" t="s">
        <v>35</v>
      </c>
      <c r="E33" s="5" t="s">
        <v>75</v>
      </c>
      <c r="F33" s="4" t="s">
        <v>65</v>
      </c>
      <c r="G33" s="4" t="s">
        <v>64</v>
      </c>
      <c r="H33" s="4" t="s">
        <v>79</v>
      </c>
      <c r="I33" s="46"/>
      <c r="J33" s="4" t="s">
        <v>95</v>
      </c>
      <c r="K33" s="4" t="s">
        <v>333</v>
      </c>
      <c r="L33" s="4" t="s">
        <v>323</v>
      </c>
      <c r="M33" s="4" t="s">
        <v>328</v>
      </c>
      <c r="N33" s="4" t="s">
        <v>325</v>
      </c>
      <c r="O33" s="47"/>
      <c r="P33" s="47"/>
      <c r="Q33" s="46"/>
      <c r="R33" s="46"/>
      <c r="S33" s="4" t="s">
        <v>326</v>
      </c>
      <c r="T33" s="48"/>
      <c r="U33" s="7" t="s">
        <v>269</v>
      </c>
      <c r="V33" s="115" t="s">
        <v>30</v>
      </c>
      <c r="W33" s="6" t="s">
        <v>174</v>
      </c>
      <c r="X33" s="47"/>
      <c r="Y33" s="47"/>
      <c r="Z33" s="47"/>
      <c r="AA33" s="46"/>
      <c r="AB33" s="47"/>
      <c r="AC33" s="47"/>
      <c r="AD33" s="4" t="s">
        <v>75</v>
      </c>
      <c r="AE33" s="6" t="s">
        <v>177</v>
      </c>
      <c r="AF33" s="46"/>
    </row>
    <row r="34" spans="1:59" s="7" customFormat="1" ht="150">
      <c r="A34" s="7">
        <v>35</v>
      </c>
      <c r="B34" s="4">
        <v>17090</v>
      </c>
      <c r="C34" s="4" t="str">
        <f>IF(B34&gt;0,"GB1060390"&amp;Summary!B34,"")</f>
        <v>GB106039017090</v>
      </c>
      <c r="D34" s="5" t="s">
        <v>35</v>
      </c>
      <c r="E34" s="5" t="s">
        <v>75</v>
      </c>
      <c r="F34" s="4" t="s">
        <v>65</v>
      </c>
      <c r="G34" s="4" t="s">
        <v>64</v>
      </c>
      <c r="H34" s="4" t="s">
        <v>82</v>
      </c>
      <c r="I34" s="6"/>
      <c r="J34" s="4" t="s">
        <v>46</v>
      </c>
      <c r="K34" s="4" t="s">
        <v>286</v>
      </c>
      <c r="L34" s="12" t="s">
        <v>28</v>
      </c>
      <c r="M34" s="4" t="s">
        <v>50</v>
      </c>
      <c r="N34" s="4" t="s">
        <v>51</v>
      </c>
      <c r="O34" s="7" t="s">
        <v>142</v>
      </c>
      <c r="P34" s="7" t="s">
        <v>227</v>
      </c>
      <c r="Q34" s="6"/>
      <c r="R34" s="6"/>
      <c r="S34" s="4" t="s">
        <v>226</v>
      </c>
      <c r="T34" s="4" t="s">
        <v>228</v>
      </c>
      <c r="U34" s="7" t="s">
        <v>269</v>
      </c>
      <c r="V34" s="4" t="s">
        <v>161</v>
      </c>
      <c r="W34" s="6" t="s">
        <v>174</v>
      </c>
      <c r="X34" s="7" t="s">
        <v>64</v>
      </c>
      <c r="Y34" s="19" t="s">
        <v>34</v>
      </c>
      <c r="Z34" s="7" t="s">
        <v>175</v>
      </c>
      <c r="AA34" s="6" t="s">
        <v>182</v>
      </c>
      <c r="AD34" s="4" t="s">
        <v>75</v>
      </c>
      <c r="AE34" s="22" t="s">
        <v>63</v>
      </c>
      <c r="AF34" s="6" t="s">
        <v>229</v>
      </c>
    </row>
    <row r="35" spans="1:59" s="7" customFormat="1" ht="165">
      <c r="A35" s="26">
        <v>34</v>
      </c>
      <c r="B35" s="4">
        <v>17090</v>
      </c>
      <c r="C35" s="4" t="str">
        <f>IF(B35&gt;0,"GB1060390"&amp;Summary!B35,"")</f>
        <v>GB106039017090</v>
      </c>
      <c r="D35" s="5" t="s">
        <v>35</v>
      </c>
      <c r="E35" s="5" t="s">
        <v>75</v>
      </c>
      <c r="F35" s="4" t="s">
        <v>320</v>
      </c>
      <c r="G35" s="4" t="s">
        <v>64</v>
      </c>
      <c r="H35" s="4" t="s">
        <v>82</v>
      </c>
      <c r="I35" s="6"/>
      <c r="J35" s="4" t="s">
        <v>46</v>
      </c>
      <c r="K35" s="4" t="s">
        <v>232</v>
      </c>
      <c r="L35" s="12" t="s">
        <v>28</v>
      </c>
      <c r="M35" s="4" t="s">
        <v>50</v>
      </c>
      <c r="N35" s="4" t="s">
        <v>51</v>
      </c>
      <c r="O35" s="7" t="s">
        <v>231</v>
      </c>
      <c r="P35" s="7" t="s">
        <v>184</v>
      </c>
      <c r="Q35" s="6"/>
      <c r="R35" s="6"/>
      <c r="S35" s="4" t="s">
        <v>234</v>
      </c>
      <c r="T35" s="4" t="s">
        <v>233</v>
      </c>
      <c r="U35" s="7" t="s">
        <v>269</v>
      </c>
      <c r="V35" s="4" t="s">
        <v>161</v>
      </c>
      <c r="W35" s="6" t="s">
        <v>174</v>
      </c>
      <c r="X35" s="7" t="s">
        <v>64</v>
      </c>
      <c r="Y35" s="19" t="s">
        <v>34</v>
      </c>
      <c r="Z35" s="7" t="s">
        <v>175</v>
      </c>
      <c r="AA35" s="6" t="s">
        <v>176</v>
      </c>
      <c r="AD35" s="4" t="s">
        <v>75</v>
      </c>
      <c r="AE35" s="22" t="s">
        <v>63</v>
      </c>
      <c r="AF35" s="6" t="s">
        <v>230</v>
      </c>
    </row>
    <row r="36" spans="1:59" s="7" customFormat="1" ht="165">
      <c r="A36" s="26">
        <v>46</v>
      </c>
      <c r="B36" s="4">
        <v>17090</v>
      </c>
      <c r="C36" s="4" t="str">
        <f>IF(B36&gt;0,"GB1060390"&amp;Summary!B36,"")</f>
        <v>GB106039017090</v>
      </c>
      <c r="D36" s="5" t="s">
        <v>35</v>
      </c>
      <c r="E36" s="5" t="s">
        <v>75</v>
      </c>
      <c r="F36" s="4" t="s">
        <v>65</v>
      </c>
      <c r="G36" s="4" t="s">
        <v>44</v>
      </c>
      <c r="H36" s="4" t="s">
        <v>77</v>
      </c>
      <c r="I36" s="6"/>
      <c r="J36" s="4" t="s">
        <v>69</v>
      </c>
      <c r="K36" s="4" t="s">
        <v>336</v>
      </c>
      <c r="L36" s="4" t="s">
        <v>66</v>
      </c>
      <c r="M36" s="4" t="s">
        <v>343</v>
      </c>
      <c r="N36" s="4" t="s">
        <v>345</v>
      </c>
      <c r="Q36" s="6"/>
      <c r="R36" s="6"/>
      <c r="S36" s="4" t="s">
        <v>350</v>
      </c>
      <c r="T36" s="4"/>
      <c r="U36" s="7" t="s">
        <v>173</v>
      </c>
      <c r="V36" s="4" t="s">
        <v>351</v>
      </c>
      <c r="W36" s="6" t="s">
        <v>59</v>
      </c>
      <c r="AA36" s="6"/>
      <c r="AD36" s="4" t="s">
        <v>62</v>
      </c>
      <c r="AE36" s="6" t="s">
        <v>177</v>
      </c>
      <c r="AF36" s="6"/>
    </row>
    <row r="37" spans="1:59" s="7" customFormat="1" ht="150">
      <c r="A37" s="7">
        <v>36</v>
      </c>
      <c r="B37" s="4">
        <v>17090</v>
      </c>
      <c r="C37" s="4" t="str">
        <f>IF(B37&gt;0,"GB1060390"&amp;Summary!B37,"")</f>
        <v>GB106039017090</v>
      </c>
      <c r="D37" s="5" t="s">
        <v>35</v>
      </c>
      <c r="E37" s="5" t="s">
        <v>75</v>
      </c>
      <c r="F37" s="4" t="s">
        <v>65</v>
      </c>
      <c r="G37" s="4" t="s">
        <v>64</v>
      </c>
      <c r="H37" s="4" t="s">
        <v>79</v>
      </c>
      <c r="I37" s="6"/>
      <c r="J37" s="4" t="s">
        <v>78</v>
      </c>
      <c r="K37" s="4" t="s">
        <v>332</v>
      </c>
      <c r="L37" s="4" t="s">
        <v>323</v>
      </c>
      <c r="M37" s="4" t="s">
        <v>324</v>
      </c>
      <c r="N37" s="4" t="s">
        <v>325</v>
      </c>
      <c r="Q37" s="6"/>
      <c r="R37" s="6"/>
      <c r="S37" s="4" t="s">
        <v>326</v>
      </c>
      <c r="T37" s="4"/>
      <c r="U37" s="7" t="s">
        <v>269</v>
      </c>
      <c r="V37" s="115" t="s">
        <v>30</v>
      </c>
      <c r="W37" s="6" t="s">
        <v>174</v>
      </c>
      <c r="AA37" s="6"/>
      <c r="AD37" s="4" t="s">
        <v>75</v>
      </c>
      <c r="AE37" s="6" t="s">
        <v>177</v>
      </c>
      <c r="AF37" s="6"/>
      <c r="AG37" s="19"/>
      <c r="AH37" s="19"/>
      <c r="AI37" s="19"/>
      <c r="AJ37" s="19"/>
      <c r="AK37" s="19"/>
      <c r="AL37" s="19"/>
      <c r="AM37" s="19"/>
      <c r="AN37" s="19"/>
      <c r="AO37" s="19"/>
      <c r="AP37" s="19"/>
      <c r="AQ37" s="19"/>
      <c r="AR37" s="20"/>
      <c r="AS37" s="20"/>
      <c r="AT37" s="20"/>
      <c r="AU37" s="19"/>
      <c r="AV37" s="20"/>
      <c r="AW37" s="20"/>
      <c r="AX37" s="19"/>
      <c r="AY37" s="20"/>
      <c r="AZ37" s="19"/>
      <c r="BA37" s="19"/>
      <c r="BB37" s="19"/>
      <c r="BC37" s="19"/>
      <c r="BD37" s="21"/>
      <c r="BE37" s="21"/>
      <c r="BF37" s="19"/>
      <c r="BG37" s="19"/>
    </row>
    <row r="38" spans="1:59" s="7" customFormat="1" ht="135">
      <c r="A38" s="7">
        <v>32</v>
      </c>
      <c r="B38" s="4">
        <v>17090</v>
      </c>
      <c r="C38" s="4" t="str">
        <f>IF(B38&gt;0,"GB1060390"&amp;Summary!B38,"")</f>
        <v>GB106039017090</v>
      </c>
      <c r="D38" s="5" t="s">
        <v>35</v>
      </c>
      <c r="E38" s="5" t="s">
        <v>75</v>
      </c>
      <c r="F38" s="4" t="s">
        <v>65</v>
      </c>
      <c r="G38" s="4" t="s">
        <v>64</v>
      </c>
      <c r="H38" s="4" t="s">
        <v>82</v>
      </c>
      <c r="I38" s="6"/>
      <c r="J38" s="4" t="s">
        <v>46</v>
      </c>
      <c r="K38" s="4" t="s">
        <v>287</v>
      </c>
      <c r="L38" s="12" t="s">
        <v>28</v>
      </c>
      <c r="M38" s="4" t="s">
        <v>50</v>
      </c>
      <c r="N38" s="4" t="s">
        <v>51</v>
      </c>
      <c r="O38" s="7" t="s">
        <v>217</v>
      </c>
      <c r="P38" s="7" t="s">
        <v>204</v>
      </c>
      <c r="Q38" s="6"/>
      <c r="R38" s="6"/>
      <c r="S38" s="4" t="s">
        <v>218</v>
      </c>
      <c r="T38" s="4" t="s">
        <v>220</v>
      </c>
      <c r="U38" s="7" t="s">
        <v>269</v>
      </c>
      <c r="V38" s="4" t="s">
        <v>161</v>
      </c>
      <c r="W38" s="6" t="s">
        <v>174</v>
      </c>
      <c r="X38" s="7" t="s">
        <v>64</v>
      </c>
      <c r="Y38" s="19" t="s">
        <v>34</v>
      </c>
      <c r="Z38" s="7" t="s">
        <v>175</v>
      </c>
      <c r="AA38" s="6" t="s">
        <v>182</v>
      </c>
      <c r="AD38" s="4" t="s">
        <v>75</v>
      </c>
      <c r="AE38" s="22" t="s">
        <v>63</v>
      </c>
      <c r="AF38" s="6" t="s">
        <v>219</v>
      </c>
      <c r="AG38" s="19"/>
      <c r="AH38" s="19"/>
      <c r="AI38" s="19"/>
      <c r="AJ38" s="19"/>
      <c r="AK38" s="19"/>
      <c r="AL38" s="19"/>
      <c r="AM38" s="19"/>
      <c r="AN38" s="19"/>
      <c r="AO38" s="19"/>
      <c r="AP38" s="19"/>
      <c r="AQ38" s="19"/>
      <c r="AR38" s="20"/>
      <c r="AS38" s="20"/>
      <c r="AT38" s="20"/>
      <c r="AU38" s="19"/>
      <c r="AV38" s="20"/>
      <c r="AW38" s="20"/>
      <c r="AX38" s="19"/>
      <c r="AY38" s="20"/>
      <c r="AZ38" s="19"/>
      <c r="BA38" s="19"/>
      <c r="BB38" s="19"/>
      <c r="BC38" s="19"/>
      <c r="BD38" s="21"/>
      <c r="BE38" s="21"/>
      <c r="BF38" s="19"/>
      <c r="BG38" s="19"/>
    </row>
    <row r="39" spans="1:59" s="7" customFormat="1" ht="120">
      <c r="A39" s="7">
        <v>33</v>
      </c>
      <c r="B39" s="4">
        <v>17090</v>
      </c>
      <c r="C39" s="4" t="str">
        <f>IF(B39&gt;0,"GB1060390"&amp;Summary!B39,"")</f>
        <v>GB106039017090</v>
      </c>
      <c r="D39" s="5" t="s">
        <v>35</v>
      </c>
      <c r="E39" s="5" t="s">
        <v>75</v>
      </c>
      <c r="F39" s="4" t="s">
        <v>65</v>
      </c>
      <c r="G39" s="4" t="s">
        <v>64</v>
      </c>
      <c r="H39" s="4" t="s">
        <v>82</v>
      </c>
      <c r="I39" s="6"/>
      <c r="J39" s="4" t="s">
        <v>46</v>
      </c>
      <c r="K39" s="4" t="s">
        <v>288</v>
      </c>
      <c r="L39" s="12" t="s">
        <v>28</v>
      </c>
      <c r="M39" s="4" t="s">
        <v>50</v>
      </c>
      <c r="N39" s="4" t="s">
        <v>51</v>
      </c>
      <c r="O39" s="7" t="s">
        <v>221</v>
      </c>
      <c r="P39" s="7" t="s">
        <v>222</v>
      </c>
      <c r="Q39" s="6"/>
      <c r="R39" s="6"/>
      <c r="S39" s="4" t="s">
        <v>223</v>
      </c>
      <c r="T39" s="4" t="s">
        <v>225</v>
      </c>
      <c r="U39" s="7" t="s">
        <v>269</v>
      </c>
      <c r="V39" s="4" t="s">
        <v>161</v>
      </c>
      <c r="W39" s="6" t="s">
        <v>174</v>
      </c>
      <c r="X39" s="7" t="s">
        <v>64</v>
      </c>
      <c r="Y39" s="19" t="s">
        <v>34</v>
      </c>
      <c r="Z39" s="7" t="s">
        <v>175</v>
      </c>
      <c r="AA39" s="6" t="s">
        <v>182</v>
      </c>
      <c r="AD39" s="4" t="s">
        <v>75</v>
      </c>
      <c r="AE39" s="22" t="s">
        <v>63</v>
      </c>
      <c r="AF39" s="6" t="s">
        <v>224</v>
      </c>
    </row>
    <row r="40" spans="1:59" s="7" customFormat="1" ht="409.5">
      <c r="A40" s="7">
        <v>30</v>
      </c>
      <c r="B40" s="4">
        <v>17090</v>
      </c>
      <c r="C40" s="4" t="str">
        <f>IF(B40&gt;0,"GB1060390"&amp;Summary!B40,"")</f>
        <v>GB106039017090</v>
      </c>
      <c r="D40" s="5" t="s">
        <v>35</v>
      </c>
      <c r="E40" s="5" t="s">
        <v>75</v>
      </c>
      <c r="F40" s="4" t="s">
        <v>65</v>
      </c>
      <c r="G40" s="4" t="s">
        <v>64</v>
      </c>
      <c r="H40" s="4" t="s">
        <v>54</v>
      </c>
      <c r="I40" s="6"/>
      <c r="J40" s="4" t="s">
        <v>46</v>
      </c>
      <c r="K40" s="34" t="s">
        <v>55</v>
      </c>
      <c r="L40" s="12" t="s">
        <v>56</v>
      </c>
      <c r="M40" s="12" t="s">
        <v>57</v>
      </c>
      <c r="N40" s="12" t="s">
        <v>58</v>
      </c>
      <c r="O40" s="7" t="s">
        <v>268</v>
      </c>
      <c r="P40" s="7" t="s">
        <v>267</v>
      </c>
      <c r="Q40" s="22"/>
      <c r="R40" s="22"/>
      <c r="S40" s="12" t="s">
        <v>114</v>
      </c>
      <c r="T40" s="12" t="s">
        <v>216</v>
      </c>
      <c r="U40" s="7" t="s">
        <v>269</v>
      </c>
      <c r="V40" s="12" t="s">
        <v>31</v>
      </c>
      <c r="W40" s="22" t="s">
        <v>59</v>
      </c>
      <c r="X40" s="7" t="s">
        <v>64</v>
      </c>
      <c r="Y40" s="19" t="s">
        <v>34</v>
      </c>
      <c r="Z40" s="19"/>
      <c r="AA40" s="22" t="s">
        <v>60</v>
      </c>
      <c r="AB40" s="35">
        <v>41640</v>
      </c>
      <c r="AC40" s="19" t="s">
        <v>61</v>
      </c>
      <c r="AD40" s="12" t="s">
        <v>62</v>
      </c>
      <c r="AE40" s="22" t="s">
        <v>63</v>
      </c>
      <c r="AF40" s="22"/>
    </row>
    <row r="41" spans="1:59" s="7" customFormat="1" ht="120">
      <c r="A41" s="26">
        <v>31</v>
      </c>
      <c r="B41" s="4">
        <v>17090</v>
      </c>
      <c r="C41" s="4" t="str">
        <f>IF(B41&gt;0,"GB1060390"&amp;Summary!B41,"")</f>
        <v>GB106039017090</v>
      </c>
      <c r="D41" s="5" t="s">
        <v>35</v>
      </c>
      <c r="E41" s="5" t="s">
        <v>75</v>
      </c>
      <c r="F41" s="4" t="s">
        <v>65</v>
      </c>
      <c r="G41" s="4" t="s">
        <v>78</v>
      </c>
      <c r="H41" s="4" t="s">
        <v>119</v>
      </c>
      <c r="I41" s="6"/>
      <c r="J41" s="4" t="s">
        <v>88</v>
      </c>
      <c r="K41" s="4" t="s">
        <v>407</v>
      </c>
      <c r="L41" s="4" t="s">
        <v>323</v>
      </c>
      <c r="M41" s="4" t="s">
        <v>324</v>
      </c>
      <c r="N41" s="4" t="s">
        <v>325</v>
      </c>
      <c r="Q41" s="6"/>
      <c r="R41" s="6"/>
      <c r="S41" s="4" t="s">
        <v>326</v>
      </c>
      <c r="T41" s="4"/>
      <c r="U41" s="7" t="s">
        <v>269</v>
      </c>
      <c r="V41" s="115" t="s">
        <v>30</v>
      </c>
      <c r="W41" s="6" t="s">
        <v>174</v>
      </c>
      <c r="Y41" s="19"/>
      <c r="AA41" s="6"/>
      <c r="AD41" s="4" t="s">
        <v>75</v>
      </c>
      <c r="AE41" s="6" t="s">
        <v>177</v>
      </c>
      <c r="AF41" s="6"/>
    </row>
    <row r="42" spans="1:59" s="7" customFormat="1" ht="165">
      <c r="A42" s="7">
        <v>36</v>
      </c>
      <c r="B42" s="4">
        <v>17090</v>
      </c>
      <c r="C42" s="4" t="str">
        <f>IF(B42&gt;0,"GB1060390"&amp;Summary!B42,"")</f>
        <v>GB106039017090</v>
      </c>
      <c r="D42" s="5" t="s">
        <v>35</v>
      </c>
      <c r="E42" s="5" t="s">
        <v>75</v>
      </c>
      <c r="F42" s="4" t="s">
        <v>65</v>
      </c>
      <c r="G42" s="4" t="s">
        <v>64</v>
      </c>
      <c r="H42" s="4" t="s">
        <v>79</v>
      </c>
      <c r="I42" s="46"/>
      <c r="J42" s="4" t="s">
        <v>69</v>
      </c>
      <c r="K42" s="109" t="s">
        <v>81</v>
      </c>
      <c r="L42" s="4" t="s">
        <v>323</v>
      </c>
      <c r="M42" s="4" t="s">
        <v>324</v>
      </c>
      <c r="N42" s="4" t="s">
        <v>325</v>
      </c>
      <c r="O42" s="47"/>
      <c r="P42" s="47"/>
      <c r="Q42" s="46"/>
      <c r="R42" s="46"/>
      <c r="S42" s="4" t="s">
        <v>326</v>
      </c>
      <c r="T42" s="4">
        <v>1000</v>
      </c>
      <c r="U42" s="7" t="s">
        <v>269</v>
      </c>
      <c r="V42" s="118" t="s">
        <v>31</v>
      </c>
      <c r="W42" s="6" t="s">
        <v>59</v>
      </c>
      <c r="X42" s="47"/>
      <c r="Y42" s="47"/>
      <c r="Z42" s="47"/>
      <c r="AA42" s="46"/>
      <c r="AB42" s="47"/>
      <c r="AC42" s="47"/>
      <c r="AD42" s="4" t="s">
        <v>75</v>
      </c>
      <c r="AE42" s="6" t="s">
        <v>177</v>
      </c>
      <c r="AF42" s="46"/>
      <c r="AG42" s="19"/>
      <c r="AH42" s="19"/>
      <c r="AI42" s="19"/>
      <c r="AJ42" s="19"/>
      <c r="AK42" s="19"/>
      <c r="AL42" s="19"/>
      <c r="AM42" s="19"/>
      <c r="AN42" s="19"/>
      <c r="AO42" s="19"/>
      <c r="AP42" s="19"/>
      <c r="AQ42" s="19"/>
      <c r="AR42" s="20"/>
      <c r="AS42" s="20"/>
      <c r="AT42" s="20"/>
      <c r="AU42" s="19"/>
      <c r="AV42" s="20"/>
      <c r="AW42" s="20"/>
      <c r="AX42" s="19"/>
      <c r="AY42" s="20"/>
      <c r="AZ42" s="19"/>
      <c r="BA42" s="19"/>
      <c r="BB42" s="19"/>
      <c r="BC42" s="19"/>
      <c r="BD42" s="21"/>
      <c r="BE42" s="21"/>
      <c r="BF42" s="19"/>
      <c r="BG42" s="19"/>
    </row>
    <row r="43" spans="1:59" s="7" customFormat="1" ht="375">
      <c r="A43" s="7">
        <v>24</v>
      </c>
      <c r="B43" s="4">
        <v>17090</v>
      </c>
      <c r="C43" s="4" t="str">
        <f>IF(B43&gt;0,"GB1060390"&amp;Summary!B43,"")</f>
        <v>GB106039017090</v>
      </c>
      <c r="D43" s="5" t="s">
        <v>35</v>
      </c>
      <c r="E43" s="5" t="s">
        <v>75</v>
      </c>
      <c r="F43" s="4" t="s">
        <v>65</v>
      </c>
      <c r="G43" s="4" t="s">
        <v>64</v>
      </c>
      <c r="H43" s="4" t="s">
        <v>76</v>
      </c>
      <c r="I43" s="6"/>
      <c r="J43" s="4" t="s">
        <v>69</v>
      </c>
      <c r="K43" s="4" t="s">
        <v>339</v>
      </c>
      <c r="L43" s="4" t="s">
        <v>66</v>
      </c>
      <c r="M43" s="4" t="s">
        <v>163</v>
      </c>
      <c r="N43" s="4" t="s">
        <v>342</v>
      </c>
      <c r="Q43" s="6"/>
      <c r="R43" s="6"/>
      <c r="S43" s="4" t="s">
        <v>350</v>
      </c>
      <c r="T43" s="4"/>
      <c r="U43" s="7" t="s">
        <v>173</v>
      </c>
      <c r="V43" s="4" t="s">
        <v>351</v>
      </c>
      <c r="W43" s="6" t="s">
        <v>59</v>
      </c>
      <c r="AA43" s="6"/>
      <c r="AD43" s="4" t="s">
        <v>62</v>
      </c>
      <c r="AE43" s="6" t="s">
        <v>177</v>
      </c>
      <c r="AF43" s="6"/>
    </row>
    <row r="44" spans="1:59" s="7" customFormat="1" ht="210">
      <c r="A44" s="7">
        <v>24</v>
      </c>
      <c r="B44" s="4">
        <v>17090</v>
      </c>
      <c r="C44" s="4" t="str">
        <f>IF(B44&gt;0,"GB1060390"&amp;Summary!B44,"")</f>
        <v>GB106039017090</v>
      </c>
      <c r="D44" s="5" t="s">
        <v>35</v>
      </c>
      <c r="E44" s="5" t="s">
        <v>75</v>
      </c>
      <c r="F44" s="4" t="s">
        <v>65</v>
      </c>
      <c r="G44" s="4" t="s">
        <v>64</v>
      </c>
      <c r="H44" s="4" t="s">
        <v>76</v>
      </c>
      <c r="I44" s="6"/>
      <c r="J44" s="4" t="s">
        <v>69</v>
      </c>
      <c r="K44" s="4" t="s">
        <v>338</v>
      </c>
      <c r="L44" s="4" t="s">
        <v>66</v>
      </c>
      <c r="M44" s="4" t="s">
        <v>163</v>
      </c>
      <c r="N44" s="4" t="s">
        <v>342</v>
      </c>
      <c r="Q44" s="6"/>
      <c r="R44" s="6"/>
      <c r="S44" s="4" t="s">
        <v>350</v>
      </c>
      <c r="T44" s="4"/>
      <c r="U44" s="7" t="s">
        <v>173</v>
      </c>
      <c r="V44" s="4" t="s">
        <v>351</v>
      </c>
      <c r="W44" s="6" t="s">
        <v>59</v>
      </c>
      <c r="AA44" s="6"/>
      <c r="AD44" s="4" t="s">
        <v>62</v>
      </c>
      <c r="AE44" s="6" t="s">
        <v>177</v>
      </c>
      <c r="AF44" s="6"/>
    </row>
    <row r="45" spans="1:59" s="7" customFormat="1" ht="210">
      <c r="A45" s="26">
        <v>46</v>
      </c>
      <c r="B45" s="4">
        <v>17090</v>
      </c>
      <c r="C45" s="4" t="str">
        <f>IF(B45&gt;0,"GB1060390"&amp;Summary!B45,"")</f>
        <v>GB106039017090</v>
      </c>
      <c r="D45" s="5" t="s">
        <v>35</v>
      </c>
      <c r="E45" s="5" t="s">
        <v>75</v>
      </c>
      <c r="F45" s="4" t="s">
        <v>65</v>
      </c>
      <c r="G45" s="4" t="s">
        <v>44</v>
      </c>
      <c r="H45" s="4" t="s">
        <v>77</v>
      </c>
      <c r="I45" s="6"/>
      <c r="J45" s="4" t="s">
        <v>69</v>
      </c>
      <c r="K45" s="4" t="s">
        <v>338</v>
      </c>
      <c r="L45" s="4" t="s">
        <v>66</v>
      </c>
      <c r="M45" s="4" t="s">
        <v>163</v>
      </c>
      <c r="N45" s="4" t="s">
        <v>342</v>
      </c>
      <c r="Q45" s="6"/>
      <c r="R45" s="6"/>
      <c r="S45" s="4" t="s">
        <v>350</v>
      </c>
      <c r="T45" s="4"/>
      <c r="U45" s="7" t="s">
        <v>173</v>
      </c>
      <c r="V45" s="4" t="s">
        <v>351</v>
      </c>
      <c r="W45" s="6" t="s">
        <v>59</v>
      </c>
      <c r="AA45" s="6"/>
      <c r="AD45" s="4" t="s">
        <v>62</v>
      </c>
      <c r="AE45" s="6" t="s">
        <v>177</v>
      </c>
      <c r="AF45" s="6"/>
    </row>
    <row r="46" spans="1:59" s="7" customFormat="1" ht="75">
      <c r="A46" s="7">
        <v>36</v>
      </c>
      <c r="B46" s="4">
        <v>17090</v>
      </c>
      <c r="C46" s="4" t="str">
        <f>IF(B46&gt;0,"GB1060390"&amp;Summary!B46,"")</f>
        <v>GB106039017090</v>
      </c>
      <c r="D46" s="5" t="s">
        <v>35</v>
      </c>
      <c r="E46" s="5" t="s">
        <v>75</v>
      </c>
      <c r="F46" s="4" t="s">
        <v>65</v>
      </c>
      <c r="G46" s="4" t="s">
        <v>64</v>
      </c>
      <c r="H46" s="4" t="s">
        <v>79</v>
      </c>
      <c r="I46" s="46"/>
      <c r="J46" s="4" t="s">
        <v>69</v>
      </c>
      <c r="K46" s="109" t="s">
        <v>80</v>
      </c>
      <c r="L46" s="4" t="s">
        <v>323</v>
      </c>
      <c r="M46" s="4" t="s">
        <v>324</v>
      </c>
      <c r="N46" s="4" t="s">
        <v>325</v>
      </c>
      <c r="O46" s="47"/>
      <c r="P46" s="47"/>
      <c r="Q46" s="46"/>
      <c r="R46" s="46"/>
      <c r="S46" s="4" t="s">
        <v>326</v>
      </c>
      <c r="T46" s="4">
        <v>1000</v>
      </c>
      <c r="U46" s="7" t="s">
        <v>269</v>
      </c>
      <c r="V46" s="118" t="s">
        <v>31</v>
      </c>
      <c r="W46" s="6" t="s">
        <v>59</v>
      </c>
      <c r="X46" s="47"/>
      <c r="Y46" s="47"/>
      <c r="Z46" s="47"/>
      <c r="AA46" s="46"/>
      <c r="AB46" s="47"/>
      <c r="AC46" s="47"/>
      <c r="AD46" s="4" t="s">
        <v>75</v>
      </c>
      <c r="AE46" s="6" t="s">
        <v>177</v>
      </c>
      <c r="AF46" s="46"/>
    </row>
    <row r="47" spans="1:59" s="7" customFormat="1" ht="135">
      <c r="A47" s="7">
        <v>48</v>
      </c>
      <c r="B47" s="4">
        <v>17110</v>
      </c>
      <c r="C47" s="4" t="str">
        <f>IF(B47&gt;0,"GB1060390"&amp;Summary!B47,"")</f>
        <v>GB106039017110</v>
      </c>
      <c r="D47" s="5" t="s">
        <v>36</v>
      </c>
      <c r="E47" s="5" t="s">
        <v>52</v>
      </c>
      <c r="F47" s="4" t="s">
        <v>65</v>
      </c>
      <c r="G47" s="4" t="s">
        <v>44</v>
      </c>
      <c r="H47" s="4" t="s">
        <v>110</v>
      </c>
      <c r="I47" s="6"/>
      <c r="J47" s="4" t="s">
        <v>69</v>
      </c>
      <c r="K47" s="4" t="s">
        <v>335</v>
      </c>
      <c r="L47" s="4" t="s">
        <v>66</v>
      </c>
      <c r="M47" s="4" t="s">
        <v>343</v>
      </c>
      <c r="N47" s="4" t="s">
        <v>344</v>
      </c>
      <c r="Q47" s="6"/>
      <c r="R47" s="6"/>
      <c r="S47" s="4" t="s">
        <v>350</v>
      </c>
      <c r="T47" s="4"/>
      <c r="U47" s="7" t="s">
        <v>173</v>
      </c>
      <c r="V47" s="4" t="s">
        <v>351</v>
      </c>
      <c r="W47" s="6" t="s">
        <v>59</v>
      </c>
      <c r="AA47" s="6"/>
      <c r="AD47" s="4" t="s">
        <v>62</v>
      </c>
      <c r="AE47" s="6" t="s">
        <v>177</v>
      </c>
      <c r="AF47" s="6"/>
    </row>
    <row r="48" spans="1:59" s="7" customFormat="1" ht="165">
      <c r="A48" s="7">
        <v>48</v>
      </c>
      <c r="B48" s="4">
        <v>17110</v>
      </c>
      <c r="C48" s="4" t="str">
        <f>IF(B48&gt;0,"GB1060390"&amp;Summary!B48,"")</f>
        <v>GB106039017110</v>
      </c>
      <c r="D48" s="5" t="s">
        <v>36</v>
      </c>
      <c r="E48" s="5" t="s">
        <v>52</v>
      </c>
      <c r="F48" s="4" t="s">
        <v>65</v>
      </c>
      <c r="G48" s="4" t="s">
        <v>44</v>
      </c>
      <c r="H48" s="4" t="s">
        <v>110</v>
      </c>
      <c r="I48" s="6"/>
      <c r="J48" s="4" t="s">
        <v>69</v>
      </c>
      <c r="K48" s="4" t="s">
        <v>336</v>
      </c>
      <c r="L48" s="4" t="s">
        <v>66</v>
      </c>
      <c r="M48" s="4" t="s">
        <v>343</v>
      </c>
      <c r="N48" s="4" t="s">
        <v>345</v>
      </c>
      <c r="Q48" s="6"/>
      <c r="R48" s="6"/>
      <c r="S48" s="4" t="s">
        <v>350</v>
      </c>
      <c r="T48" s="4"/>
      <c r="U48" s="7" t="s">
        <v>173</v>
      </c>
      <c r="V48" s="4" t="s">
        <v>351</v>
      </c>
      <c r="W48" s="6" t="s">
        <v>59</v>
      </c>
      <c r="AA48" s="6"/>
      <c r="AD48" s="4" t="s">
        <v>62</v>
      </c>
      <c r="AE48" s="6" t="s">
        <v>177</v>
      </c>
      <c r="AF48" s="6"/>
    </row>
    <row r="49" spans="1:32" s="7" customFormat="1" ht="375">
      <c r="A49" s="7">
        <v>48</v>
      </c>
      <c r="B49" s="4">
        <v>17110</v>
      </c>
      <c r="C49" s="4" t="str">
        <f>IF(B49&gt;0,"GB1060390"&amp;Summary!B49,"")</f>
        <v>GB106039017110</v>
      </c>
      <c r="D49" s="5" t="s">
        <v>36</v>
      </c>
      <c r="E49" s="5" t="s">
        <v>52</v>
      </c>
      <c r="F49" s="4" t="s">
        <v>65</v>
      </c>
      <c r="G49" s="4" t="s">
        <v>44</v>
      </c>
      <c r="H49" s="4" t="s">
        <v>110</v>
      </c>
      <c r="I49" s="6"/>
      <c r="J49" s="4" t="s">
        <v>69</v>
      </c>
      <c r="K49" s="4" t="s">
        <v>339</v>
      </c>
      <c r="L49" s="4" t="s">
        <v>66</v>
      </c>
      <c r="M49" s="4" t="s">
        <v>163</v>
      </c>
      <c r="N49" s="4" t="s">
        <v>342</v>
      </c>
      <c r="Q49" s="6"/>
      <c r="R49" s="6"/>
      <c r="S49" s="4" t="s">
        <v>350</v>
      </c>
      <c r="T49" s="4"/>
      <c r="U49" s="7" t="s">
        <v>173</v>
      </c>
      <c r="V49" s="4" t="s">
        <v>351</v>
      </c>
      <c r="W49" s="6" t="s">
        <v>59</v>
      </c>
      <c r="AA49" s="6"/>
      <c r="AD49" s="4" t="s">
        <v>62</v>
      </c>
      <c r="AE49" s="6" t="s">
        <v>177</v>
      </c>
      <c r="AF49" s="6"/>
    </row>
    <row r="50" spans="1:32" s="7" customFormat="1" ht="210">
      <c r="A50" s="7">
        <v>48</v>
      </c>
      <c r="B50" s="4">
        <v>17110</v>
      </c>
      <c r="C50" s="4" t="str">
        <f>IF(B50&gt;0,"GB1060390"&amp;Summary!B50,"")</f>
        <v>GB106039017110</v>
      </c>
      <c r="D50" s="5" t="s">
        <v>36</v>
      </c>
      <c r="E50" s="5" t="s">
        <v>52</v>
      </c>
      <c r="F50" s="4" t="s">
        <v>65</v>
      </c>
      <c r="G50" s="4" t="s">
        <v>44</v>
      </c>
      <c r="H50" s="4" t="s">
        <v>110</v>
      </c>
      <c r="I50" s="6"/>
      <c r="J50" s="4" t="s">
        <v>69</v>
      </c>
      <c r="K50" s="4" t="s">
        <v>338</v>
      </c>
      <c r="L50" s="4" t="s">
        <v>66</v>
      </c>
      <c r="M50" s="4" t="s">
        <v>163</v>
      </c>
      <c r="N50" s="4" t="s">
        <v>342</v>
      </c>
      <c r="Q50" s="6"/>
      <c r="R50" s="6"/>
      <c r="S50" s="4" t="s">
        <v>350</v>
      </c>
      <c r="T50" s="4"/>
      <c r="U50" s="7" t="s">
        <v>173</v>
      </c>
      <c r="V50" s="4" t="s">
        <v>351</v>
      </c>
      <c r="W50" s="6" t="s">
        <v>59</v>
      </c>
      <c r="AA50" s="6"/>
      <c r="AD50" s="4" t="s">
        <v>62</v>
      </c>
      <c r="AE50" s="6" t="s">
        <v>177</v>
      </c>
      <c r="AF50" s="6"/>
    </row>
    <row r="51" spans="1:32" s="7" customFormat="1" ht="330">
      <c r="A51" s="7">
        <v>51</v>
      </c>
      <c r="B51" s="4">
        <v>17120</v>
      </c>
      <c r="C51" s="4" t="str">
        <f>IF(B51&gt;0,"GB1060390"&amp;Summary!B51,"")</f>
        <v>GB106039017120</v>
      </c>
      <c r="D51" s="5" t="s">
        <v>83</v>
      </c>
      <c r="E51" s="5" t="s">
        <v>52</v>
      </c>
      <c r="F51" s="4" t="s">
        <v>65</v>
      </c>
      <c r="G51" s="4" t="s">
        <v>53</v>
      </c>
      <c r="H51" s="4" t="s">
        <v>277</v>
      </c>
      <c r="I51" s="6"/>
      <c r="J51" s="4" t="s">
        <v>69</v>
      </c>
      <c r="K51" s="4" t="s">
        <v>341</v>
      </c>
      <c r="L51" s="4" t="s">
        <v>346</v>
      </c>
      <c r="M51" s="4" t="s">
        <v>349</v>
      </c>
      <c r="N51" s="4" t="s">
        <v>348</v>
      </c>
      <c r="Q51" s="6"/>
      <c r="R51" s="6"/>
      <c r="S51" s="4" t="s">
        <v>350</v>
      </c>
      <c r="T51" s="4"/>
      <c r="U51" s="7" t="s">
        <v>173</v>
      </c>
      <c r="V51" s="4" t="s">
        <v>351</v>
      </c>
      <c r="W51" s="6" t="s">
        <v>59</v>
      </c>
      <c r="AA51" s="6"/>
      <c r="AD51" s="4" t="s">
        <v>62</v>
      </c>
      <c r="AE51" s="6" t="s">
        <v>177</v>
      </c>
      <c r="AF51" s="6"/>
    </row>
    <row r="52" spans="1:32" s="7" customFormat="1" ht="330">
      <c r="A52" s="7">
        <v>57</v>
      </c>
      <c r="B52" s="4">
        <v>17120</v>
      </c>
      <c r="C52" s="4" t="str">
        <f>IF(B52&gt;0,"GB1060390"&amp;Summary!B52,"")</f>
        <v>GB106039017120</v>
      </c>
      <c r="D52" s="5" t="s">
        <v>83</v>
      </c>
      <c r="E52" s="5" t="s">
        <v>52</v>
      </c>
      <c r="F52" s="4" t="s">
        <v>65</v>
      </c>
      <c r="G52" s="4" t="s">
        <v>64</v>
      </c>
      <c r="H52" s="4" t="s">
        <v>277</v>
      </c>
      <c r="I52" s="6"/>
      <c r="J52" s="4" t="s">
        <v>69</v>
      </c>
      <c r="K52" s="4" t="s">
        <v>341</v>
      </c>
      <c r="L52" s="4" t="s">
        <v>346</v>
      </c>
      <c r="M52" s="4" t="s">
        <v>349</v>
      </c>
      <c r="N52" s="4" t="s">
        <v>348</v>
      </c>
      <c r="Q52" s="6"/>
      <c r="R52" s="6"/>
      <c r="S52" s="4" t="s">
        <v>350</v>
      </c>
      <c r="T52" s="4"/>
      <c r="U52" s="7" t="s">
        <v>173</v>
      </c>
      <c r="V52" s="4" t="s">
        <v>351</v>
      </c>
      <c r="W52" s="6" t="s">
        <v>59</v>
      </c>
      <c r="AA52" s="6"/>
      <c r="AD52" s="4" t="s">
        <v>62</v>
      </c>
      <c r="AE52" s="6" t="s">
        <v>177</v>
      </c>
      <c r="AF52" s="6"/>
    </row>
    <row r="53" spans="1:32" s="7" customFormat="1" ht="135">
      <c r="A53" s="26">
        <v>58</v>
      </c>
      <c r="B53" s="4">
        <v>17120</v>
      </c>
      <c r="C53" s="4" t="str">
        <f>IF(B53&gt;0,"GB1060390"&amp;Summary!B53,"")</f>
        <v>GB106039017120</v>
      </c>
      <c r="D53" s="5" t="s">
        <v>83</v>
      </c>
      <c r="E53" s="5" t="s">
        <v>52</v>
      </c>
      <c r="F53" s="4" t="s">
        <v>65</v>
      </c>
      <c r="G53" s="4" t="s">
        <v>64</v>
      </c>
      <c r="H53" s="4" t="s">
        <v>76</v>
      </c>
      <c r="I53" s="6"/>
      <c r="J53" s="4" t="s">
        <v>69</v>
      </c>
      <c r="K53" s="4" t="s">
        <v>335</v>
      </c>
      <c r="L53" s="4" t="s">
        <v>66</v>
      </c>
      <c r="M53" s="4" t="s">
        <v>343</v>
      </c>
      <c r="N53" s="4" t="s">
        <v>344</v>
      </c>
      <c r="Q53" s="6"/>
      <c r="R53" s="6"/>
      <c r="S53" s="4" t="s">
        <v>350</v>
      </c>
      <c r="T53" s="4"/>
      <c r="U53" s="7" t="s">
        <v>173</v>
      </c>
      <c r="V53" s="4" t="s">
        <v>351</v>
      </c>
      <c r="W53" s="6" t="s">
        <v>59</v>
      </c>
      <c r="AA53" s="6"/>
      <c r="AD53" s="4" t="s">
        <v>62</v>
      </c>
      <c r="AE53" s="6" t="s">
        <v>177</v>
      </c>
      <c r="AF53" s="6"/>
    </row>
    <row r="54" spans="1:32" s="7" customFormat="1" ht="345">
      <c r="A54" s="7">
        <v>51</v>
      </c>
      <c r="B54" s="4">
        <v>17120</v>
      </c>
      <c r="C54" s="4" t="str">
        <f>IF(B54&gt;0,"GB1060390"&amp;Summary!B54,"")</f>
        <v>GB106039017120</v>
      </c>
      <c r="D54" s="5" t="s">
        <v>83</v>
      </c>
      <c r="E54" s="5" t="s">
        <v>52</v>
      </c>
      <c r="F54" s="4" t="s">
        <v>65</v>
      </c>
      <c r="G54" s="4" t="s">
        <v>53</v>
      </c>
      <c r="H54" s="4" t="s">
        <v>277</v>
      </c>
      <c r="I54" s="6"/>
      <c r="J54" s="4" t="s">
        <v>69</v>
      </c>
      <c r="K54" s="4" t="s">
        <v>340</v>
      </c>
      <c r="L54" s="4" t="s">
        <v>346</v>
      </c>
      <c r="M54" s="4" t="s">
        <v>347</v>
      </c>
      <c r="N54" s="4" t="s">
        <v>348</v>
      </c>
      <c r="Q54" s="6"/>
      <c r="R54" s="6"/>
      <c r="S54" s="4" t="s">
        <v>350</v>
      </c>
      <c r="T54" s="4"/>
      <c r="U54" s="7" t="s">
        <v>173</v>
      </c>
      <c r="V54" s="4" t="s">
        <v>351</v>
      </c>
      <c r="W54" s="6" t="s">
        <v>59</v>
      </c>
      <c r="AA54" s="6"/>
      <c r="AD54" s="4" t="s">
        <v>62</v>
      </c>
      <c r="AE54" s="6" t="s">
        <v>177</v>
      </c>
      <c r="AF54" s="6"/>
    </row>
    <row r="55" spans="1:32" s="7" customFormat="1" ht="345">
      <c r="A55" s="7">
        <v>57</v>
      </c>
      <c r="B55" s="4">
        <v>17120</v>
      </c>
      <c r="C55" s="4" t="str">
        <f>IF(B55&gt;0,"GB1060390"&amp;Summary!B55,"")</f>
        <v>GB106039017120</v>
      </c>
      <c r="D55" s="5" t="s">
        <v>83</v>
      </c>
      <c r="E55" s="5" t="s">
        <v>52</v>
      </c>
      <c r="F55" s="4" t="s">
        <v>65</v>
      </c>
      <c r="G55" s="4" t="s">
        <v>64</v>
      </c>
      <c r="H55" s="4" t="s">
        <v>277</v>
      </c>
      <c r="I55" s="6"/>
      <c r="J55" s="4" t="s">
        <v>69</v>
      </c>
      <c r="K55" s="4" t="s">
        <v>340</v>
      </c>
      <c r="L55" s="4" t="s">
        <v>346</v>
      </c>
      <c r="M55" s="4" t="s">
        <v>347</v>
      </c>
      <c r="N55" s="4" t="s">
        <v>348</v>
      </c>
      <c r="Q55" s="6"/>
      <c r="R55" s="6"/>
      <c r="S55" s="4" t="s">
        <v>350</v>
      </c>
      <c r="T55" s="4"/>
      <c r="U55" s="7" t="s">
        <v>173</v>
      </c>
      <c r="V55" s="4" t="s">
        <v>351</v>
      </c>
      <c r="W55" s="6" t="s">
        <v>59</v>
      </c>
      <c r="AA55" s="6"/>
      <c r="AD55" s="4" t="s">
        <v>62</v>
      </c>
      <c r="AE55" s="6" t="s">
        <v>177</v>
      </c>
      <c r="AF55" s="6"/>
    </row>
    <row r="56" spans="1:32" s="7" customFormat="1" ht="135">
      <c r="A56" s="26">
        <v>49</v>
      </c>
      <c r="B56" s="4">
        <v>17120</v>
      </c>
      <c r="C56" s="4" t="str">
        <f>IF(B56&gt;0,"GB1060390"&amp;Summary!B56,"")</f>
        <v>GB106039017120</v>
      </c>
      <c r="D56" s="5" t="s">
        <v>83</v>
      </c>
      <c r="E56" s="5" t="s">
        <v>52</v>
      </c>
      <c r="F56" s="4" t="s">
        <v>65</v>
      </c>
      <c r="G56" s="4" t="s">
        <v>121</v>
      </c>
      <c r="H56" s="4" t="s">
        <v>122</v>
      </c>
      <c r="I56" s="6"/>
      <c r="J56" s="4" t="s">
        <v>120</v>
      </c>
      <c r="K56" s="4" t="s">
        <v>359</v>
      </c>
      <c r="L56" s="12" t="s">
        <v>28</v>
      </c>
      <c r="M56" s="12" t="s">
        <v>27</v>
      </c>
      <c r="N56" s="12" t="s">
        <v>111</v>
      </c>
      <c r="O56" s="7" t="s">
        <v>360</v>
      </c>
      <c r="P56" s="7" t="s">
        <v>255</v>
      </c>
      <c r="Q56" s="6"/>
      <c r="R56" s="6"/>
      <c r="S56" s="4" t="s">
        <v>363</v>
      </c>
      <c r="T56" s="4" t="s">
        <v>215</v>
      </c>
      <c r="U56" s="7" t="s">
        <v>173</v>
      </c>
      <c r="V56" s="4" t="s">
        <v>161</v>
      </c>
      <c r="W56" s="6" t="s">
        <v>364</v>
      </c>
      <c r="X56" s="7" t="s">
        <v>64</v>
      </c>
      <c r="Y56" s="7" t="s">
        <v>75</v>
      </c>
      <c r="Z56" s="7" t="s">
        <v>175</v>
      </c>
      <c r="AA56" s="6" t="s">
        <v>182</v>
      </c>
      <c r="AD56" s="4" t="s">
        <v>75</v>
      </c>
      <c r="AE56" s="6" t="s">
        <v>177</v>
      </c>
      <c r="AF56" s="6"/>
    </row>
    <row r="57" spans="1:32" s="7" customFormat="1" ht="75">
      <c r="A57" s="7">
        <v>50</v>
      </c>
      <c r="B57" s="4">
        <v>17120</v>
      </c>
      <c r="C57" s="4" t="str">
        <f>IF(B57&gt;0,"GB1060390"&amp;Summary!B57,"")</f>
        <v>GB106039017120</v>
      </c>
      <c r="D57" s="5" t="s">
        <v>83</v>
      </c>
      <c r="E57" s="5" t="s">
        <v>52</v>
      </c>
      <c r="F57" s="4" t="s">
        <v>65</v>
      </c>
      <c r="G57" s="4" t="s">
        <v>121</v>
      </c>
      <c r="H57" s="4" t="s">
        <v>122</v>
      </c>
      <c r="I57" s="6"/>
      <c r="J57" s="4" t="s">
        <v>69</v>
      </c>
      <c r="K57" s="4" t="s">
        <v>167</v>
      </c>
      <c r="L57" s="4" t="s">
        <v>66</v>
      </c>
      <c r="M57" s="4" t="s">
        <v>163</v>
      </c>
      <c r="N57" s="4" t="s">
        <v>164</v>
      </c>
      <c r="O57" s="7" t="s">
        <v>168</v>
      </c>
      <c r="P57" s="7" t="s">
        <v>169</v>
      </c>
      <c r="Q57" s="6"/>
      <c r="R57" s="6"/>
      <c r="S57" s="4" t="s">
        <v>170</v>
      </c>
      <c r="T57" s="4" t="s">
        <v>171</v>
      </c>
      <c r="V57" s="4" t="s">
        <v>29</v>
      </c>
      <c r="W57" s="6" t="s">
        <v>59</v>
      </c>
      <c r="AA57" s="6"/>
      <c r="AD57" s="4" t="s">
        <v>75</v>
      </c>
      <c r="AE57" s="6" t="s">
        <v>165</v>
      </c>
      <c r="AF57" s="6"/>
    </row>
    <row r="58" spans="1:32" s="7" customFormat="1" ht="375">
      <c r="A58" s="26">
        <v>58</v>
      </c>
      <c r="B58" s="4">
        <v>17120</v>
      </c>
      <c r="C58" s="4" t="str">
        <f>IF(B58&gt;0,"GB1060390"&amp;Summary!B58,"")</f>
        <v>GB106039017120</v>
      </c>
      <c r="D58" s="5" t="s">
        <v>83</v>
      </c>
      <c r="E58" s="5" t="s">
        <v>52</v>
      </c>
      <c r="F58" s="4" t="s">
        <v>65</v>
      </c>
      <c r="G58" s="4" t="s">
        <v>64</v>
      </c>
      <c r="H58" s="4" t="s">
        <v>76</v>
      </c>
      <c r="I58" s="6"/>
      <c r="J58" s="4" t="s">
        <v>69</v>
      </c>
      <c r="K58" s="4" t="s">
        <v>339</v>
      </c>
      <c r="L58" s="4" t="s">
        <v>66</v>
      </c>
      <c r="M58" s="4" t="s">
        <v>163</v>
      </c>
      <c r="N58" s="4" t="s">
        <v>342</v>
      </c>
      <c r="Q58" s="6"/>
      <c r="R58" s="6"/>
      <c r="S58" s="4" t="s">
        <v>350</v>
      </c>
      <c r="T58" s="4"/>
      <c r="U58" s="7" t="s">
        <v>173</v>
      </c>
      <c r="V58" s="4" t="s">
        <v>351</v>
      </c>
      <c r="W58" s="6" t="s">
        <v>59</v>
      </c>
      <c r="AA58" s="6"/>
      <c r="AD58" s="4" t="s">
        <v>62</v>
      </c>
      <c r="AE58" s="6" t="s">
        <v>177</v>
      </c>
      <c r="AF58" s="6"/>
    </row>
    <row r="59" spans="1:32" s="7" customFormat="1" ht="210">
      <c r="A59" s="26">
        <v>58</v>
      </c>
      <c r="B59" s="4">
        <v>17120</v>
      </c>
      <c r="C59" s="4" t="str">
        <f>IF(B59&gt;0,"GB1060390"&amp;Summary!B59,"")</f>
        <v>GB106039017120</v>
      </c>
      <c r="D59" s="5" t="s">
        <v>83</v>
      </c>
      <c r="E59" s="5" t="s">
        <v>52</v>
      </c>
      <c r="F59" s="4" t="s">
        <v>65</v>
      </c>
      <c r="G59" s="4" t="s">
        <v>64</v>
      </c>
      <c r="H59" s="4" t="s">
        <v>76</v>
      </c>
      <c r="I59" s="6"/>
      <c r="J59" s="4" t="s">
        <v>69</v>
      </c>
      <c r="K59" s="4" t="s">
        <v>338</v>
      </c>
      <c r="L59" s="4" t="s">
        <v>66</v>
      </c>
      <c r="M59" s="4" t="s">
        <v>163</v>
      </c>
      <c r="N59" s="4" t="s">
        <v>342</v>
      </c>
      <c r="Q59" s="6"/>
      <c r="R59" s="6"/>
      <c r="S59" s="4" t="s">
        <v>350</v>
      </c>
      <c r="T59" s="4"/>
      <c r="U59" s="7" t="s">
        <v>173</v>
      </c>
      <c r="V59" s="4" t="s">
        <v>351</v>
      </c>
      <c r="W59" s="6" t="s">
        <v>59</v>
      </c>
      <c r="AA59" s="6"/>
      <c r="AD59" s="4" t="s">
        <v>62</v>
      </c>
      <c r="AE59" s="6" t="s">
        <v>177</v>
      </c>
      <c r="AF59" s="6"/>
    </row>
    <row r="60" spans="1:32" s="7" customFormat="1" ht="240">
      <c r="A60" s="7">
        <v>59</v>
      </c>
      <c r="B60" s="4">
        <v>17130</v>
      </c>
      <c r="C60" s="4" t="str">
        <f>IF(B60&gt;0,"GB1060390"&amp;Summary!B60,"")</f>
        <v>GB106039017130</v>
      </c>
      <c r="D60" s="5" t="s">
        <v>37</v>
      </c>
      <c r="E60" s="5" t="s">
        <v>52</v>
      </c>
      <c r="F60" s="4" t="s">
        <v>65</v>
      </c>
      <c r="G60" s="4" t="s">
        <v>53</v>
      </c>
      <c r="H60" s="4" t="s">
        <v>123</v>
      </c>
      <c r="I60" s="6"/>
      <c r="J60" s="4" t="s">
        <v>120</v>
      </c>
      <c r="K60" s="12" t="s">
        <v>68</v>
      </c>
      <c r="L60" s="12" t="s">
        <v>28</v>
      </c>
      <c r="M60" s="12" t="s">
        <v>27</v>
      </c>
      <c r="N60" s="12" t="s">
        <v>112</v>
      </c>
      <c r="Q60" s="6"/>
      <c r="R60" s="6"/>
      <c r="S60" s="4" t="s">
        <v>271</v>
      </c>
      <c r="T60" s="4"/>
      <c r="U60" s="7" t="s">
        <v>173</v>
      </c>
      <c r="V60" s="4" t="s">
        <v>161</v>
      </c>
      <c r="W60" s="6" t="s">
        <v>174</v>
      </c>
      <c r="X60" s="7" t="s">
        <v>64</v>
      </c>
      <c r="Y60" s="7" t="s">
        <v>75</v>
      </c>
      <c r="Z60" s="7" t="s">
        <v>175</v>
      </c>
      <c r="AA60" s="6" t="s">
        <v>182</v>
      </c>
      <c r="AD60" s="4" t="s">
        <v>75</v>
      </c>
      <c r="AE60" s="6" t="s">
        <v>177</v>
      </c>
      <c r="AF60" s="6"/>
    </row>
    <row r="61" spans="1:32" s="7" customFormat="1" ht="240">
      <c r="A61" s="7">
        <v>72</v>
      </c>
      <c r="B61" s="4">
        <v>17130</v>
      </c>
      <c r="C61" s="4" t="str">
        <f>IF(B61&gt;0,"GB1060390"&amp;Summary!B61,"")</f>
        <v>GB106039017130</v>
      </c>
      <c r="D61" s="5" t="s">
        <v>37</v>
      </c>
      <c r="E61" s="5" t="s">
        <v>52</v>
      </c>
      <c r="F61" s="4" t="s">
        <v>65</v>
      </c>
      <c r="G61" s="4" t="s">
        <v>64</v>
      </c>
      <c r="H61" s="4" t="s">
        <v>125</v>
      </c>
      <c r="I61" s="6"/>
      <c r="J61" s="4" t="s">
        <v>46</v>
      </c>
      <c r="K61" s="12" t="s">
        <v>68</v>
      </c>
      <c r="L61" s="12" t="s">
        <v>28</v>
      </c>
      <c r="M61" s="12" t="s">
        <v>27</v>
      </c>
      <c r="N61" s="12" t="s">
        <v>112</v>
      </c>
      <c r="Q61" s="6"/>
      <c r="R61" s="6"/>
      <c r="S61" s="4" t="s">
        <v>271</v>
      </c>
      <c r="T61" s="4"/>
      <c r="U61" s="7" t="s">
        <v>173</v>
      </c>
      <c r="V61" s="4" t="s">
        <v>161</v>
      </c>
      <c r="W61" s="6" t="s">
        <v>174</v>
      </c>
      <c r="X61" s="7" t="s">
        <v>64</v>
      </c>
      <c r="Y61" s="7" t="s">
        <v>75</v>
      </c>
      <c r="Z61" s="7" t="s">
        <v>175</v>
      </c>
      <c r="AA61" s="6" t="s">
        <v>182</v>
      </c>
      <c r="AD61" s="4" t="s">
        <v>75</v>
      </c>
      <c r="AE61" s="6" t="s">
        <v>177</v>
      </c>
      <c r="AF61" s="6"/>
    </row>
    <row r="62" spans="1:32" s="7" customFormat="1" ht="330">
      <c r="A62" s="26">
        <v>61</v>
      </c>
      <c r="B62" s="4">
        <v>17130</v>
      </c>
      <c r="C62" s="4" t="str">
        <f>IF(B62&gt;0,"GB1060390"&amp;Summary!B62,"")</f>
        <v>GB106039017130</v>
      </c>
      <c r="D62" s="5" t="s">
        <v>37</v>
      </c>
      <c r="E62" s="5" t="s">
        <v>52</v>
      </c>
      <c r="F62" s="4" t="s">
        <v>65</v>
      </c>
      <c r="G62" s="4" t="s">
        <v>53</v>
      </c>
      <c r="H62" s="4" t="s">
        <v>277</v>
      </c>
      <c r="I62" s="6"/>
      <c r="J62" s="4" t="s">
        <v>69</v>
      </c>
      <c r="K62" s="4" t="s">
        <v>341</v>
      </c>
      <c r="L62" s="4" t="s">
        <v>346</v>
      </c>
      <c r="M62" s="4" t="s">
        <v>349</v>
      </c>
      <c r="N62" s="4" t="s">
        <v>348</v>
      </c>
      <c r="Q62" s="6"/>
      <c r="R62" s="6"/>
      <c r="S62" s="4" t="s">
        <v>350</v>
      </c>
      <c r="T62" s="4"/>
      <c r="U62" s="7" t="s">
        <v>173</v>
      </c>
      <c r="V62" s="4" t="s">
        <v>351</v>
      </c>
      <c r="W62" s="6" t="s">
        <v>59</v>
      </c>
      <c r="AA62" s="6"/>
      <c r="AD62" s="4" t="s">
        <v>62</v>
      </c>
      <c r="AE62" s="6" t="s">
        <v>177</v>
      </c>
      <c r="AF62" s="6"/>
    </row>
    <row r="63" spans="1:32" s="29" customFormat="1" ht="330">
      <c r="A63" s="7">
        <v>68</v>
      </c>
      <c r="B63" s="4">
        <v>17130</v>
      </c>
      <c r="C63" s="4" t="str">
        <f>IF(B63&gt;0,"GB1060390"&amp;Summary!B63,"")</f>
        <v>GB106039017130</v>
      </c>
      <c r="D63" s="5" t="s">
        <v>37</v>
      </c>
      <c r="E63" s="5" t="s">
        <v>52</v>
      </c>
      <c r="F63" s="4" t="s">
        <v>65</v>
      </c>
      <c r="G63" s="4" t="s">
        <v>64</v>
      </c>
      <c r="H63" s="4" t="s">
        <v>278</v>
      </c>
      <c r="I63" s="6"/>
      <c r="J63" s="4" t="s">
        <v>69</v>
      </c>
      <c r="K63" s="4" t="s">
        <v>341</v>
      </c>
      <c r="L63" s="4" t="s">
        <v>346</v>
      </c>
      <c r="M63" s="4" t="s">
        <v>349</v>
      </c>
      <c r="N63" s="4" t="s">
        <v>348</v>
      </c>
      <c r="O63" s="19"/>
      <c r="P63" s="19"/>
      <c r="Q63" s="22"/>
      <c r="R63" s="22"/>
      <c r="S63" s="4" t="s">
        <v>350</v>
      </c>
      <c r="T63" s="12"/>
      <c r="U63" s="7" t="s">
        <v>173</v>
      </c>
      <c r="V63" s="4" t="s">
        <v>351</v>
      </c>
      <c r="W63" s="6" t="s">
        <v>59</v>
      </c>
      <c r="X63" s="19"/>
      <c r="Y63" s="19"/>
      <c r="Z63" s="19"/>
      <c r="AA63" s="22"/>
      <c r="AB63" s="19"/>
      <c r="AC63" s="19"/>
      <c r="AD63" s="4" t="s">
        <v>62</v>
      </c>
      <c r="AE63" s="6" t="s">
        <v>177</v>
      </c>
      <c r="AF63" s="22"/>
    </row>
    <row r="64" spans="1:32" s="7" customFormat="1" ht="135">
      <c r="A64" s="7">
        <v>60</v>
      </c>
      <c r="B64" s="4">
        <v>17130</v>
      </c>
      <c r="C64" s="4" t="str">
        <f>IF(B64&gt;0,"GB1060390"&amp;Summary!B64,"")</f>
        <v>GB106039017130</v>
      </c>
      <c r="D64" s="5" t="s">
        <v>37</v>
      </c>
      <c r="E64" s="5" t="s">
        <v>52</v>
      </c>
      <c r="F64" s="4" t="s">
        <v>65</v>
      </c>
      <c r="G64" s="4" t="s">
        <v>64</v>
      </c>
      <c r="H64" s="4" t="s">
        <v>124</v>
      </c>
      <c r="I64" s="6"/>
      <c r="J64" s="4" t="s">
        <v>69</v>
      </c>
      <c r="K64" s="4" t="s">
        <v>335</v>
      </c>
      <c r="L64" s="4" t="s">
        <v>66</v>
      </c>
      <c r="M64" s="4" t="s">
        <v>343</v>
      </c>
      <c r="N64" s="4" t="s">
        <v>344</v>
      </c>
      <c r="Q64" s="6"/>
      <c r="R64" s="6"/>
      <c r="S64" s="4" t="s">
        <v>350</v>
      </c>
      <c r="T64" s="4"/>
      <c r="U64" s="7" t="s">
        <v>173</v>
      </c>
      <c r="V64" s="4" t="s">
        <v>351</v>
      </c>
      <c r="W64" s="6" t="s">
        <v>59</v>
      </c>
      <c r="AA64" s="6"/>
      <c r="AD64" s="4" t="s">
        <v>62</v>
      </c>
      <c r="AE64" s="6" t="s">
        <v>177</v>
      </c>
      <c r="AF64" s="6"/>
    </row>
    <row r="65" spans="1:32" s="7" customFormat="1" ht="345">
      <c r="A65" s="26">
        <v>61</v>
      </c>
      <c r="B65" s="4">
        <v>17130</v>
      </c>
      <c r="C65" s="4" t="str">
        <f>IF(B65&gt;0,"GB1060390"&amp;Summary!B65,"")</f>
        <v>GB106039017130</v>
      </c>
      <c r="D65" s="5" t="s">
        <v>37</v>
      </c>
      <c r="E65" s="5" t="s">
        <v>52</v>
      </c>
      <c r="F65" s="4" t="s">
        <v>65</v>
      </c>
      <c r="G65" s="4" t="s">
        <v>53</v>
      </c>
      <c r="H65" s="4" t="s">
        <v>277</v>
      </c>
      <c r="I65" s="6"/>
      <c r="J65" s="4" t="s">
        <v>69</v>
      </c>
      <c r="K65" s="4" t="s">
        <v>340</v>
      </c>
      <c r="L65" s="4" t="s">
        <v>346</v>
      </c>
      <c r="M65" s="4" t="s">
        <v>347</v>
      </c>
      <c r="N65" s="4" t="s">
        <v>348</v>
      </c>
      <c r="Q65" s="6"/>
      <c r="R65" s="6"/>
      <c r="S65" s="4" t="s">
        <v>350</v>
      </c>
      <c r="T65" s="4"/>
      <c r="U65" s="7" t="s">
        <v>173</v>
      </c>
      <c r="V65" s="4" t="s">
        <v>351</v>
      </c>
      <c r="W65" s="6" t="s">
        <v>59</v>
      </c>
      <c r="AA65" s="6"/>
      <c r="AD65" s="4" t="s">
        <v>62</v>
      </c>
      <c r="AE65" s="6" t="s">
        <v>177</v>
      </c>
      <c r="AF65" s="6"/>
    </row>
    <row r="66" spans="1:32" s="7" customFormat="1" ht="36" customHeight="1">
      <c r="A66" s="7">
        <v>68</v>
      </c>
      <c r="B66" s="4">
        <v>17130</v>
      </c>
      <c r="C66" s="4" t="str">
        <f>IF(B66&gt;0,"GB1060390"&amp;Summary!B66,"")</f>
        <v>GB106039017130</v>
      </c>
      <c r="D66" s="5" t="s">
        <v>37</v>
      </c>
      <c r="E66" s="5" t="s">
        <v>52</v>
      </c>
      <c r="F66" s="4" t="s">
        <v>65</v>
      </c>
      <c r="G66" s="4" t="s">
        <v>64</v>
      </c>
      <c r="H66" s="4" t="s">
        <v>278</v>
      </c>
      <c r="I66" s="6"/>
      <c r="J66" s="4" t="s">
        <v>69</v>
      </c>
      <c r="K66" s="4" t="s">
        <v>340</v>
      </c>
      <c r="L66" s="4" t="s">
        <v>346</v>
      </c>
      <c r="M66" s="4" t="s">
        <v>347</v>
      </c>
      <c r="N66" s="4" t="s">
        <v>348</v>
      </c>
      <c r="O66" s="19"/>
      <c r="P66" s="19"/>
      <c r="Q66" s="22"/>
      <c r="R66" s="22"/>
      <c r="S66" s="4" t="s">
        <v>350</v>
      </c>
      <c r="T66" s="12"/>
      <c r="U66" s="7" t="s">
        <v>173</v>
      </c>
      <c r="V66" s="4" t="s">
        <v>351</v>
      </c>
      <c r="W66" s="6" t="s">
        <v>59</v>
      </c>
      <c r="X66" s="19"/>
      <c r="Y66" s="19"/>
      <c r="Z66" s="19"/>
      <c r="AA66" s="22"/>
      <c r="AB66" s="19"/>
      <c r="AC66" s="19"/>
      <c r="AD66" s="4" t="s">
        <v>62</v>
      </c>
      <c r="AE66" s="6" t="s">
        <v>177</v>
      </c>
      <c r="AF66" s="22"/>
    </row>
    <row r="67" spans="1:32" s="7" customFormat="1" ht="15.75" customHeight="1">
      <c r="A67" s="7">
        <v>71</v>
      </c>
      <c r="B67" s="4">
        <v>17130</v>
      </c>
      <c r="C67" s="4" t="str">
        <f>IF(B67&gt;0,"GB1060390"&amp;Summary!B67,"")</f>
        <v>GB106039017130</v>
      </c>
      <c r="D67" s="5" t="s">
        <v>37</v>
      </c>
      <c r="E67" s="5" t="s">
        <v>52</v>
      </c>
      <c r="F67" s="4" t="s">
        <v>65</v>
      </c>
      <c r="G67" s="4" t="s">
        <v>64</v>
      </c>
      <c r="H67" s="4" t="s">
        <v>125</v>
      </c>
      <c r="I67" s="6"/>
      <c r="J67" s="4" t="s">
        <v>46</v>
      </c>
      <c r="K67" s="12" t="s">
        <v>208</v>
      </c>
      <c r="L67" s="12" t="s">
        <v>28</v>
      </c>
      <c r="M67" s="12" t="s">
        <v>27</v>
      </c>
      <c r="N67" s="12" t="s">
        <v>111</v>
      </c>
      <c r="O67" s="7" t="s">
        <v>365</v>
      </c>
      <c r="P67" s="7" t="s">
        <v>255</v>
      </c>
      <c r="Q67" s="6"/>
      <c r="R67" s="6"/>
      <c r="S67" s="4" t="s">
        <v>271</v>
      </c>
      <c r="T67" s="4" t="s">
        <v>252</v>
      </c>
      <c r="U67" s="7" t="s">
        <v>173</v>
      </c>
      <c r="V67" s="4" t="s">
        <v>161</v>
      </c>
      <c r="W67" s="6" t="s">
        <v>174</v>
      </c>
      <c r="X67" s="7" t="s">
        <v>64</v>
      </c>
      <c r="Y67" s="7" t="s">
        <v>75</v>
      </c>
      <c r="Z67" s="7" t="s">
        <v>175</v>
      </c>
      <c r="AA67" s="6" t="s">
        <v>182</v>
      </c>
      <c r="AD67" s="4" t="s">
        <v>75</v>
      </c>
      <c r="AE67" s="6" t="s">
        <v>177</v>
      </c>
      <c r="AF67" s="6"/>
    </row>
    <row r="68" spans="1:32" s="7" customFormat="1" ht="135">
      <c r="A68" s="26">
        <v>73</v>
      </c>
      <c r="B68" s="4">
        <v>17130</v>
      </c>
      <c r="C68" s="4" t="str">
        <f>IF(B68&gt;0,"GB1060390"&amp;Summary!B68,"")</f>
        <v>GB106039017130</v>
      </c>
      <c r="D68" s="5" t="s">
        <v>37</v>
      </c>
      <c r="E68" s="5" t="s">
        <v>52</v>
      </c>
      <c r="F68" s="4" t="s">
        <v>65</v>
      </c>
      <c r="G68" s="4" t="s">
        <v>64</v>
      </c>
      <c r="H68" s="4" t="s">
        <v>73</v>
      </c>
      <c r="I68" s="6"/>
      <c r="J68" s="4" t="s">
        <v>46</v>
      </c>
      <c r="K68" s="4" t="s">
        <v>289</v>
      </c>
      <c r="L68" s="12" t="s">
        <v>28</v>
      </c>
      <c r="M68" s="4" t="s">
        <v>50</v>
      </c>
      <c r="N68" s="4" t="s">
        <v>51</v>
      </c>
      <c r="O68" s="7" t="s">
        <v>270</v>
      </c>
      <c r="P68" s="7" t="s">
        <v>222</v>
      </c>
      <c r="Q68" s="6"/>
      <c r="R68" s="6"/>
      <c r="S68" s="4" t="s">
        <v>271</v>
      </c>
      <c r="T68" s="4"/>
      <c r="U68" s="7" t="s">
        <v>173</v>
      </c>
      <c r="V68" s="4" t="s">
        <v>161</v>
      </c>
      <c r="W68" s="6" t="s">
        <v>174</v>
      </c>
      <c r="X68" s="7" t="s">
        <v>64</v>
      </c>
      <c r="Y68" s="7" t="s">
        <v>75</v>
      </c>
      <c r="Z68" s="7" t="s">
        <v>175</v>
      </c>
      <c r="AA68" s="6" t="s">
        <v>182</v>
      </c>
      <c r="AD68" s="4" t="s">
        <v>75</v>
      </c>
      <c r="AE68" s="6" t="s">
        <v>177</v>
      </c>
      <c r="AF68" s="6"/>
    </row>
    <row r="69" spans="1:32" s="7" customFormat="1" ht="105">
      <c r="A69" s="26">
        <v>79</v>
      </c>
      <c r="B69" s="4">
        <v>17150</v>
      </c>
      <c r="C69" s="4" t="str">
        <f>IF(B69&gt;0,"GB1060390"&amp;Summary!B69,"")</f>
        <v>GB106039017150</v>
      </c>
      <c r="D69" s="5" t="s">
        <v>38</v>
      </c>
      <c r="E69" s="5" t="s">
        <v>75</v>
      </c>
      <c r="F69" s="4" t="s">
        <v>65</v>
      </c>
      <c r="G69" s="4" t="s">
        <v>96</v>
      </c>
      <c r="H69" s="4" t="s">
        <v>99</v>
      </c>
      <c r="I69" s="6"/>
      <c r="J69" s="4" t="s">
        <v>46</v>
      </c>
      <c r="K69" s="4" t="s">
        <v>366</v>
      </c>
      <c r="L69" s="12" t="s">
        <v>28</v>
      </c>
      <c r="M69" s="4" t="s">
        <v>50</v>
      </c>
      <c r="N69" s="4" t="s">
        <v>51</v>
      </c>
      <c r="O69" s="7" t="s">
        <v>143</v>
      </c>
      <c r="P69" s="7" t="s">
        <v>236</v>
      </c>
      <c r="Q69" s="6"/>
      <c r="R69" s="6"/>
      <c r="S69" s="4" t="s">
        <v>367</v>
      </c>
      <c r="T69" s="114" t="s">
        <v>370</v>
      </c>
      <c r="U69" s="7" t="s">
        <v>173</v>
      </c>
      <c r="V69" s="4" t="s">
        <v>161</v>
      </c>
      <c r="W69" s="6" t="s">
        <v>174</v>
      </c>
      <c r="X69" s="7" t="s">
        <v>64</v>
      </c>
      <c r="Y69" s="7" t="s">
        <v>34</v>
      </c>
      <c r="Z69" s="7" t="s">
        <v>175</v>
      </c>
      <c r="AA69" s="6" t="s">
        <v>176</v>
      </c>
      <c r="AD69" s="4" t="s">
        <v>75</v>
      </c>
      <c r="AE69" s="6" t="s">
        <v>177</v>
      </c>
      <c r="AF69" s="6" t="s">
        <v>235</v>
      </c>
    </row>
    <row r="70" spans="1:32" s="7" customFormat="1" ht="405">
      <c r="A70" s="26">
        <v>82</v>
      </c>
      <c r="B70" s="4">
        <v>17150</v>
      </c>
      <c r="C70" s="4" t="str">
        <f>IF(B70&gt;0,"GB1060390"&amp;Summary!B70,"")</f>
        <v>GB106039017150</v>
      </c>
      <c r="D70" s="5" t="s">
        <v>38</v>
      </c>
      <c r="E70" s="5" t="s">
        <v>75</v>
      </c>
      <c r="F70" s="4" t="s">
        <v>65</v>
      </c>
      <c r="G70" s="4" t="s">
        <v>96</v>
      </c>
      <c r="H70" s="4" t="s">
        <v>97</v>
      </c>
      <c r="I70" s="6"/>
      <c r="J70" s="4" t="s">
        <v>98</v>
      </c>
      <c r="K70" s="4" t="s">
        <v>237</v>
      </c>
      <c r="L70" s="12" t="s">
        <v>28</v>
      </c>
      <c r="M70" s="4" t="s">
        <v>50</v>
      </c>
      <c r="N70" s="4" t="s">
        <v>51</v>
      </c>
      <c r="O70" s="7" t="s">
        <v>143</v>
      </c>
      <c r="P70" s="7" t="s">
        <v>236</v>
      </c>
      <c r="Q70" s="6"/>
      <c r="R70" s="6"/>
      <c r="S70" s="4" t="s">
        <v>368</v>
      </c>
      <c r="T70" s="4" t="s">
        <v>369</v>
      </c>
      <c r="U70" s="7" t="s">
        <v>173</v>
      </c>
      <c r="V70" s="4" t="s">
        <v>161</v>
      </c>
      <c r="W70" s="6" t="s">
        <v>174</v>
      </c>
      <c r="X70" s="7" t="s">
        <v>371</v>
      </c>
      <c r="Y70" s="7" t="s">
        <v>34</v>
      </c>
      <c r="Z70" s="7" t="s">
        <v>175</v>
      </c>
      <c r="AA70" s="6" t="s">
        <v>176</v>
      </c>
      <c r="AD70" s="4" t="s">
        <v>75</v>
      </c>
      <c r="AE70" s="6" t="s">
        <v>63</v>
      </c>
      <c r="AF70" s="6" t="s">
        <v>372</v>
      </c>
    </row>
    <row r="71" spans="1:32" s="7" customFormat="1" ht="135">
      <c r="A71" s="7">
        <v>78</v>
      </c>
      <c r="B71" s="4">
        <v>17160</v>
      </c>
      <c r="C71" s="4" t="str">
        <f>IF(B71&gt;0,"GB1060390"&amp;Summary!B71,"")</f>
        <v>GB106039017160</v>
      </c>
      <c r="D71" s="5" t="s">
        <v>107</v>
      </c>
      <c r="E71" s="5" t="s">
        <v>75</v>
      </c>
      <c r="F71" s="4" t="s">
        <v>65</v>
      </c>
      <c r="G71" s="4" t="s">
        <v>44</v>
      </c>
      <c r="H71" s="4" t="s">
        <v>110</v>
      </c>
      <c r="I71" s="6"/>
      <c r="J71" s="4" t="s">
        <v>69</v>
      </c>
      <c r="K71" s="4" t="s">
        <v>335</v>
      </c>
      <c r="L71" s="4" t="s">
        <v>66</v>
      </c>
      <c r="M71" s="4" t="s">
        <v>343</v>
      </c>
      <c r="N71" s="4" t="s">
        <v>344</v>
      </c>
      <c r="Q71" s="6"/>
      <c r="R71" s="6"/>
      <c r="S71" s="4" t="s">
        <v>350</v>
      </c>
      <c r="T71" s="4"/>
      <c r="U71" s="7" t="s">
        <v>173</v>
      </c>
      <c r="V71" s="4" t="s">
        <v>351</v>
      </c>
      <c r="W71" s="6" t="s">
        <v>59</v>
      </c>
      <c r="AA71" s="6"/>
      <c r="AD71" s="4" t="s">
        <v>62</v>
      </c>
      <c r="AE71" s="6" t="s">
        <v>177</v>
      </c>
      <c r="AF71" s="6"/>
    </row>
    <row r="72" spans="1:32" s="9" customFormat="1" ht="375">
      <c r="A72" s="9">
        <v>78</v>
      </c>
      <c r="B72" s="8">
        <v>17160</v>
      </c>
      <c r="C72" s="4" t="str">
        <f>IF(B72&gt;0,"GB1060390"&amp;Summary!B72,"")</f>
        <v>GB106039017160</v>
      </c>
      <c r="D72" s="10" t="s">
        <v>107</v>
      </c>
      <c r="E72" s="10" t="s">
        <v>75</v>
      </c>
      <c r="F72" s="8" t="s">
        <v>65</v>
      </c>
      <c r="G72" s="8" t="s">
        <v>44</v>
      </c>
      <c r="H72" s="8" t="s">
        <v>110</v>
      </c>
      <c r="I72" s="11"/>
      <c r="J72" s="8" t="s">
        <v>69</v>
      </c>
      <c r="K72" s="8" t="s">
        <v>339</v>
      </c>
      <c r="L72" s="8" t="s">
        <v>66</v>
      </c>
      <c r="M72" s="8" t="s">
        <v>163</v>
      </c>
      <c r="N72" s="8" t="s">
        <v>342</v>
      </c>
      <c r="Q72" s="11"/>
      <c r="R72" s="11"/>
      <c r="S72" s="8" t="s">
        <v>350</v>
      </c>
      <c r="T72" s="8"/>
      <c r="U72" s="9" t="s">
        <v>173</v>
      </c>
      <c r="V72" s="8" t="s">
        <v>351</v>
      </c>
      <c r="W72" s="11" t="s">
        <v>59</v>
      </c>
      <c r="AA72" s="11"/>
      <c r="AD72" s="8" t="s">
        <v>62</v>
      </c>
      <c r="AE72" s="11" t="s">
        <v>177</v>
      </c>
      <c r="AF72" s="11"/>
    </row>
    <row r="73" spans="1:32" s="7" customFormat="1" ht="210">
      <c r="A73" s="7">
        <v>78</v>
      </c>
      <c r="B73" s="4">
        <v>17160</v>
      </c>
      <c r="C73" s="4" t="str">
        <f>IF(B73&gt;0,"GB1060390"&amp;Summary!B73,"")</f>
        <v>GB106039017160</v>
      </c>
      <c r="D73" s="5" t="s">
        <v>107</v>
      </c>
      <c r="E73" s="5" t="s">
        <v>75</v>
      </c>
      <c r="F73" s="4" t="s">
        <v>65</v>
      </c>
      <c r="G73" s="4" t="s">
        <v>44</v>
      </c>
      <c r="H73" s="4" t="s">
        <v>110</v>
      </c>
      <c r="I73" s="6"/>
      <c r="J73" s="4" t="s">
        <v>69</v>
      </c>
      <c r="K73" s="4" t="s">
        <v>338</v>
      </c>
      <c r="L73" s="4" t="s">
        <v>66</v>
      </c>
      <c r="M73" s="4" t="s">
        <v>163</v>
      </c>
      <c r="N73" s="4" t="s">
        <v>342</v>
      </c>
      <c r="Q73" s="6"/>
      <c r="R73" s="6"/>
      <c r="S73" s="8" t="s">
        <v>350</v>
      </c>
      <c r="T73" s="4"/>
      <c r="U73" s="7" t="s">
        <v>173</v>
      </c>
      <c r="V73" s="4" t="s">
        <v>351</v>
      </c>
      <c r="W73" s="6" t="s">
        <v>59</v>
      </c>
      <c r="AA73" s="6"/>
      <c r="AD73" s="4" t="s">
        <v>62</v>
      </c>
      <c r="AE73" s="6" t="s">
        <v>177</v>
      </c>
      <c r="AF73" s="6"/>
    </row>
    <row r="74" spans="1:32" s="7" customFormat="1" ht="90">
      <c r="A74" s="7">
        <v>101</v>
      </c>
      <c r="B74" s="12">
        <v>17180</v>
      </c>
      <c r="C74" s="4" t="str">
        <f>IF(B74&gt;0,"GB1060390"&amp;Summary!B74,"")</f>
        <v>GB106039017180</v>
      </c>
      <c r="D74" s="19" t="s">
        <v>39</v>
      </c>
      <c r="E74" s="19" t="s">
        <v>52</v>
      </c>
      <c r="F74" s="4" t="s">
        <v>65</v>
      </c>
      <c r="G74" s="4" t="s">
        <v>64</v>
      </c>
      <c r="H74" s="4" t="s">
        <v>71</v>
      </c>
      <c r="I74" s="6"/>
      <c r="J74" s="4" t="s">
        <v>46</v>
      </c>
      <c r="K74" s="4" t="s">
        <v>239</v>
      </c>
      <c r="L74" s="12" t="s">
        <v>28</v>
      </c>
      <c r="M74" s="4" t="s">
        <v>50</v>
      </c>
      <c r="N74" s="4" t="s">
        <v>51</v>
      </c>
      <c r="O74" s="7" t="s">
        <v>273</v>
      </c>
      <c r="P74" s="7" t="s">
        <v>172</v>
      </c>
      <c r="Q74" s="22"/>
      <c r="R74" s="22"/>
      <c r="S74" s="14" t="s">
        <v>274</v>
      </c>
      <c r="T74" s="4" t="s">
        <v>244</v>
      </c>
      <c r="U74" s="7" t="s">
        <v>173</v>
      </c>
      <c r="V74" s="4" t="s">
        <v>161</v>
      </c>
      <c r="W74" s="6" t="s">
        <v>174</v>
      </c>
      <c r="X74" s="19" t="s">
        <v>64</v>
      </c>
      <c r="Y74" s="7" t="s">
        <v>75</v>
      </c>
      <c r="Z74" s="7" t="s">
        <v>175</v>
      </c>
      <c r="AA74" s="6" t="s">
        <v>195</v>
      </c>
      <c r="AD74" s="4" t="s">
        <v>75</v>
      </c>
      <c r="AE74" s="6" t="s">
        <v>177</v>
      </c>
      <c r="AF74" s="6"/>
    </row>
    <row r="75" spans="1:32" s="7" customFormat="1" ht="330">
      <c r="A75" s="7">
        <v>93</v>
      </c>
      <c r="B75" s="12">
        <v>17180</v>
      </c>
      <c r="C75" s="4" t="str">
        <f>IF(B75&gt;0,"GB1060390"&amp;Summary!B75,"")</f>
        <v>GB106039017180</v>
      </c>
      <c r="D75" s="19" t="s">
        <v>39</v>
      </c>
      <c r="E75" s="19" t="s">
        <v>52</v>
      </c>
      <c r="F75" s="4" t="s">
        <v>65</v>
      </c>
      <c r="G75" s="12" t="s">
        <v>53</v>
      </c>
      <c r="H75" s="4" t="s">
        <v>277</v>
      </c>
      <c r="I75" s="22"/>
      <c r="J75" s="4" t="s">
        <v>69</v>
      </c>
      <c r="K75" s="4" t="s">
        <v>341</v>
      </c>
      <c r="L75" s="4" t="s">
        <v>346</v>
      </c>
      <c r="M75" s="4" t="s">
        <v>349</v>
      </c>
      <c r="N75" s="4" t="s">
        <v>348</v>
      </c>
      <c r="Q75" s="6"/>
      <c r="R75" s="6"/>
      <c r="S75" s="8" t="s">
        <v>350</v>
      </c>
      <c r="T75" s="4"/>
      <c r="U75" s="7" t="s">
        <v>173</v>
      </c>
      <c r="V75" s="4" t="s">
        <v>351</v>
      </c>
      <c r="W75" s="6" t="s">
        <v>59</v>
      </c>
      <c r="AA75" s="6"/>
      <c r="AD75" s="4" t="s">
        <v>62</v>
      </c>
      <c r="AE75" s="6" t="s">
        <v>177</v>
      </c>
      <c r="AF75" s="6"/>
    </row>
    <row r="76" spans="1:32" s="7" customFormat="1" ht="330">
      <c r="A76" s="26">
        <v>103</v>
      </c>
      <c r="B76" s="12">
        <v>17180</v>
      </c>
      <c r="C76" s="4" t="str">
        <f>IF(B76&gt;0,"GB1060390"&amp;Summary!B76,"")</f>
        <v>GB106039017180</v>
      </c>
      <c r="D76" s="19" t="s">
        <v>39</v>
      </c>
      <c r="E76" s="19" t="s">
        <v>52</v>
      </c>
      <c r="F76" s="4" t="s">
        <v>65</v>
      </c>
      <c r="G76" s="12" t="s">
        <v>64</v>
      </c>
      <c r="H76" s="4" t="s">
        <v>277</v>
      </c>
      <c r="I76" s="6"/>
      <c r="J76" s="4" t="s">
        <v>69</v>
      </c>
      <c r="K76" s="4" t="s">
        <v>341</v>
      </c>
      <c r="L76" s="4" t="s">
        <v>346</v>
      </c>
      <c r="M76" s="4" t="s">
        <v>349</v>
      </c>
      <c r="N76" s="4" t="s">
        <v>348</v>
      </c>
      <c r="Q76" s="6"/>
      <c r="R76" s="6"/>
      <c r="S76" s="8" t="s">
        <v>350</v>
      </c>
      <c r="T76" s="4"/>
      <c r="U76" s="7" t="s">
        <v>173</v>
      </c>
      <c r="V76" s="4" t="s">
        <v>351</v>
      </c>
      <c r="W76" s="6" t="s">
        <v>59</v>
      </c>
      <c r="AA76" s="6"/>
      <c r="AD76" s="4" t="s">
        <v>62</v>
      </c>
      <c r="AE76" s="6" t="s">
        <v>177</v>
      </c>
      <c r="AF76" s="6"/>
    </row>
    <row r="77" spans="1:32" s="7" customFormat="1" ht="135">
      <c r="A77" s="26">
        <v>97</v>
      </c>
      <c r="B77" s="12">
        <v>17180</v>
      </c>
      <c r="C77" s="4" t="str">
        <f>IF(B77&gt;0,"GB1060390"&amp;Summary!B77,"")</f>
        <v>GB106039017180</v>
      </c>
      <c r="D77" s="19" t="s">
        <v>39</v>
      </c>
      <c r="E77" s="19" t="s">
        <v>52</v>
      </c>
      <c r="F77" s="4" t="s">
        <v>65</v>
      </c>
      <c r="G77" s="12" t="s">
        <v>53</v>
      </c>
      <c r="H77" s="12" t="s">
        <v>118</v>
      </c>
      <c r="I77" s="22"/>
      <c r="J77" s="4" t="s">
        <v>69</v>
      </c>
      <c r="K77" s="4" t="s">
        <v>335</v>
      </c>
      <c r="L77" s="4" t="s">
        <v>66</v>
      </c>
      <c r="M77" s="4" t="s">
        <v>343</v>
      </c>
      <c r="N77" s="4" t="s">
        <v>344</v>
      </c>
      <c r="Q77" s="6"/>
      <c r="R77" s="6"/>
      <c r="S77" s="4" t="s">
        <v>350</v>
      </c>
      <c r="T77" s="4"/>
      <c r="U77" s="7" t="s">
        <v>173</v>
      </c>
      <c r="V77" s="4" t="s">
        <v>351</v>
      </c>
      <c r="W77" s="6" t="s">
        <v>59</v>
      </c>
      <c r="AA77" s="6"/>
      <c r="AD77" s="4" t="s">
        <v>62</v>
      </c>
      <c r="AE77" s="6" t="s">
        <v>177</v>
      </c>
      <c r="AF77" s="6"/>
    </row>
    <row r="78" spans="1:32" s="7" customFormat="1" ht="135">
      <c r="A78" s="7">
        <v>102</v>
      </c>
      <c r="B78" s="12">
        <v>17180</v>
      </c>
      <c r="C78" s="4" t="str">
        <f>IF(B78&gt;0,"GB1060390"&amp;Summary!B78,"")</f>
        <v>GB106039017180</v>
      </c>
      <c r="D78" s="19" t="s">
        <v>39</v>
      </c>
      <c r="E78" s="19" t="s">
        <v>52</v>
      </c>
      <c r="F78" s="4" t="s">
        <v>65</v>
      </c>
      <c r="G78" s="12" t="s">
        <v>64</v>
      </c>
      <c r="H78" s="12" t="s">
        <v>117</v>
      </c>
      <c r="I78" s="22"/>
      <c r="J78" s="4" t="s">
        <v>69</v>
      </c>
      <c r="K78" s="4" t="s">
        <v>335</v>
      </c>
      <c r="L78" s="4" t="s">
        <v>66</v>
      </c>
      <c r="M78" s="4" t="s">
        <v>343</v>
      </c>
      <c r="N78" s="4" t="s">
        <v>344</v>
      </c>
      <c r="Q78" s="6"/>
      <c r="R78" s="6"/>
      <c r="S78" s="4" t="s">
        <v>350</v>
      </c>
      <c r="T78" s="4"/>
      <c r="U78" s="7" t="s">
        <v>173</v>
      </c>
      <c r="V78" s="4" t="s">
        <v>351</v>
      </c>
      <c r="W78" s="6" t="s">
        <v>59</v>
      </c>
      <c r="AA78" s="6"/>
      <c r="AD78" s="4" t="s">
        <v>62</v>
      </c>
      <c r="AE78" s="6" t="s">
        <v>177</v>
      </c>
      <c r="AF78" s="6"/>
    </row>
    <row r="79" spans="1:32" s="7" customFormat="1" ht="345">
      <c r="A79" s="26">
        <v>85</v>
      </c>
      <c r="B79" s="12">
        <v>17180</v>
      </c>
      <c r="C79" s="4" t="str">
        <f>IF(B79&gt;0,"GB1060390"&amp;Summary!B79,"")</f>
        <v>GB106039017180</v>
      </c>
      <c r="D79" s="19" t="s">
        <v>39</v>
      </c>
      <c r="E79" s="19" t="s">
        <v>52</v>
      </c>
      <c r="F79" s="4" t="s">
        <v>65</v>
      </c>
      <c r="G79" s="4" t="s">
        <v>44</v>
      </c>
      <c r="H79" s="4" t="s">
        <v>70</v>
      </c>
      <c r="I79" s="6"/>
      <c r="J79" s="4" t="s">
        <v>69</v>
      </c>
      <c r="K79" s="4" t="s">
        <v>340</v>
      </c>
      <c r="L79" s="4" t="s">
        <v>346</v>
      </c>
      <c r="M79" s="4" t="s">
        <v>347</v>
      </c>
      <c r="N79" s="4" t="s">
        <v>348</v>
      </c>
      <c r="O79" s="19"/>
      <c r="P79" s="19"/>
      <c r="Q79" s="22"/>
      <c r="R79" s="22"/>
      <c r="S79" s="8" t="s">
        <v>350</v>
      </c>
      <c r="T79" s="12"/>
      <c r="U79" s="7" t="s">
        <v>173</v>
      </c>
      <c r="V79" s="4" t="s">
        <v>351</v>
      </c>
      <c r="W79" s="6" t="s">
        <v>59</v>
      </c>
      <c r="X79" s="19"/>
      <c r="Y79" s="19"/>
      <c r="Z79" s="19"/>
      <c r="AA79" s="22"/>
      <c r="AB79" s="19"/>
      <c r="AC79" s="19"/>
      <c r="AD79" s="4" t="s">
        <v>62</v>
      </c>
      <c r="AE79" s="6" t="s">
        <v>177</v>
      </c>
      <c r="AF79" s="22"/>
    </row>
    <row r="80" spans="1:32" s="7" customFormat="1" ht="345">
      <c r="A80" s="7">
        <v>93</v>
      </c>
      <c r="B80" s="12">
        <v>17180</v>
      </c>
      <c r="C80" s="4" t="str">
        <f>IF(B80&gt;0,"GB1060390"&amp;Summary!B80,"")</f>
        <v>GB106039017180</v>
      </c>
      <c r="D80" s="19" t="s">
        <v>39</v>
      </c>
      <c r="E80" s="19" t="s">
        <v>52</v>
      </c>
      <c r="F80" s="4" t="s">
        <v>65</v>
      </c>
      <c r="G80" s="12" t="s">
        <v>53</v>
      </c>
      <c r="H80" s="4" t="s">
        <v>277</v>
      </c>
      <c r="I80" s="22"/>
      <c r="J80" s="4" t="s">
        <v>69</v>
      </c>
      <c r="K80" s="4" t="s">
        <v>340</v>
      </c>
      <c r="L80" s="4" t="s">
        <v>346</v>
      </c>
      <c r="M80" s="4" t="s">
        <v>347</v>
      </c>
      <c r="N80" s="4" t="s">
        <v>348</v>
      </c>
      <c r="Q80" s="6"/>
      <c r="R80" s="6"/>
      <c r="S80" s="8" t="s">
        <v>350</v>
      </c>
      <c r="T80" s="4"/>
      <c r="U80" s="7" t="s">
        <v>173</v>
      </c>
      <c r="V80" s="4" t="s">
        <v>351</v>
      </c>
      <c r="W80" s="6" t="s">
        <v>59</v>
      </c>
      <c r="AA80" s="6"/>
      <c r="AD80" s="4" t="s">
        <v>62</v>
      </c>
      <c r="AE80" s="6" t="s">
        <v>177</v>
      </c>
      <c r="AF80" s="6"/>
    </row>
    <row r="81" spans="1:32" s="7" customFormat="1" ht="345">
      <c r="A81" s="26">
        <v>103</v>
      </c>
      <c r="B81" s="12">
        <v>17180</v>
      </c>
      <c r="C81" s="4" t="str">
        <f>IF(B81&gt;0,"GB1060390"&amp;Summary!B81,"")</f>
        <v>GB106039017180</v>
      </c>
      <c r="D81" s="19" t="s">
        <v>39</v>
      </c>
      <c r="E81" s="19" t="s">
        <v>52</v>
      </c>
      <c r="F81" s="4" t="s">
        <v>65</v>
      </c>
      <c r="G81" s="12" t="s">
        <v>64</v>
      </c>
      <c r="H81" s="4" t="s">
        <v>277</v>
      </c>
      <c r="I81" s="6"/>
      <c r="J81" s="4" t="s">
        <v>69</v>
      </c>
      <c r="K81" s="4" t="s">
        <v>340</v>
      </c>
      <c r="L81" s="4" t="s">
        <v>346</v>
      </c>
      <c r="M81" s="4" t="s">
        <v>347</v>
      </c>
      <c r="N81" s="4" t="s">
        <v>348</v>
      </c>
      <c r="Q81" s="6"/>
      <c r="R81" s="6"/>
      <c r="S81" s="8" t="s">
        <v>350</v>
      </c>
      <c r="T81" s="4"/>
      <c r="U81" s="7" t="s">
        <v>173</v>
      </c>
      <c r="V81" s="4" t="s">
        <v>351</v>
      </c>
      <c r="W81" s="6" t="s">
        <v>59</v>
      </c>
      <c r="AA81" s="6"/>
      <c r="AD81" s="4" t="s">
        <v>62</v>
      </c>
      <c r="AE81" s="6" t="s">
        <v>177</v>
      </c>
      <c r="AF81" s="6"/>
    </row>
    <row r="82" spans="1:32" s="7" customFormat="1" ht="409.5">
      <c r="A82" s="7">
        <v>99</v>
      </c>
      <c r="B82" s="12">
        <v>17180</v>
      </c>
      <c r="C82" s="4" t="str">
        <f>IF(B82&gt;0,"GB1060390"&amp;Summary!B82,"")</f>
        <v>GB106039017180</v>
      </c>
      <c r="D82" s="19" t="s">
        <v>39</v>
      </c>
      <c r="E82" s="19" t="s">
        <v>52</v>
      </c>
      <c r="F82" s="4" t="s">
        <v>65</v>
      </c>
      <c r="G82" s="12" t="s">
        <v>64</v>
      </c>
      <c r="H82" s="12" t="s">
        <v>67</v>
      </c>
      <c r="I82" s="22"/>
      <c r="J82" s="12" t="s">
        <v>189</v>
      </c>
      <c r="K82" s="12" t="s">
        <v>238</v>
      </c>
      <c r="L82" s="12" t="s">
        <v>28</v>
      </c>
      <c r="M82" s="12" t="s">
        <v>27</v>
      </c>
      <c r="N82" s="12" t="s">
        <v>111</v>
      </c>
      <c r="O82" s="19" t="s">
        <v>240</v>
      </c>
      <c r="P82" s="19"/>
      <c r="Q82" s="22"/>
      <c r="R82" s="22"/>
      <c r="S82" s="12" t="s">
        <v>243</v>
      </c>
      <c r="T82" s="12" t="s">
        <v>242</v>
      </c>
      <c r="U82" s="19"/>
      <c r="V82" s="12"/>
      <c r="W82" s="22"/>
      <c r="X82" s="19" t="s">
        <v>64</v>
      </c>
      <c r="Y82" s="19"/>
      <c r="Z82" s="19" t="s">
        <v>189</v>
      </c>
      <c r="AA82" s="22"/>
      <c r="AB82" s="19"/>
      <c r="AC82" s="19"/>
      <c r="AD82" s="12"/>
      <c r="AE82" s="22"/>
      <c r="AF82" s="22"/>
    </row>
    <row r="83" spans="1:32" s="7" customFormat="1" ht="409.5">
      <c r="A83" s="26">
        <v>100</v>
      </c>
      <c r="B83" s="12">
        <v>17180</v>
      </c>
      <c r="C83" s="4" t="str">
        <f>IF(B83&gt;0,"GB1060390"&amp;Summary!B83,"")</f>
        <v>GB106039017180</v>
      </c>
      <c r="D83" s="19" t="s">
        <v>39</v>
      </c>
      <c r="E83" s="19" t="s">
        <v>52</v>
      </c>
      <c r="F83" s="4" t="s">
        <v>65</v>
      </c>
      <c r="G83" s="12" t="s">
        <v>64</v>
      </c>
      <c r="H83" s="12" t="s">
        <v>67</v>
      </c>
      <c r="I83" s="22"/>
      <c r="J83" s="12" t="s">
        <v>46</v>
      </c>
      <c r="K83" s="12" t="s">
        <v>238</v>
      </c>
      <c r="L83" s="12" t="s">
        <v>28</v>
      </c>
      <c r="M83" s="12" t="s">
        <v>27</v>
      </c>
      <c r="N83" s="12" t="s">
        <v>111</v>
      </c>
      <c r="O83" s="19" t="s">
        <v>272</v>
      </c>
      <c r="P83" s="19" t="s">
        <v>184</v>
      </c>
      <c r="Q83" s="22"/>
      <c r="R83" s="22"/>
      <c r="S83" s="12" t="s">
        <v>116</v>
      </c>
      <c r="T83" s="12" t="s">
        <v>241</v>
      </c>
      <c r="U83" s="19" t="s">
        <v>173</v>
      </c>
      <c r="V83" s="4" t="s">
        <v>161</v>
      </c>
      <c r="W83" s="22" t="s">
        <v>174</v>
      </c>
      <c r="X83" s="19" t="s">
        <v>64</v>
      </c>
      <c r="Y83" s="19" t="s">
        <v>75</v>
      </c>
      <c r="Z83" s="19" t="s">
        <v>175</v>
      </c>
      <c r="AA83" s="22" t="s">
        <v>182</v>
      </c>
      <c r="AB83" s="19"/>
      <c r="AC83" s="19"/>
      <c r="AD83" s="12" t="s">
        <v>75</v>
      </c>
      <c r="AE83" s="22" t="s">
        <v>177</v>
      </c>
      <c r="AF83" s="22"/>
    </row>
    <row r="84" spans="1:32" s="7" customFormat="1" ht="90">
      <c r="A84" s="7">
        <v>105</v>
      </c>
      <c r="B84" s="12">
        <v>17180</v>
      </c>
      <c r="C84" s="4" t="str">
        <f>IF(B84&gt;0,"GB1060390"&amp;Summary!B84,"")</f>
        <v>GB106039017180</v>
      </c>
      <c r="D84" s="19" t="s">
        <v>39</v>
      </c>
      <c r="E84" s="19" t="s">
        <v>52</v>
      </c>
      <c r="F84" s="4" t="s">
        <v>65</v>
      </c>
      <c r="G84" s="4" t="s">
        <v>53</v>
      </c>
      <c r="H84" s="4" t="s">
        <v>67</v>
      </c>
      <c r="I84" s="6"/>
      <c r="J84" s="4" t="s">
        <v>46</v>
      </c>
      <c r="K84" s="112" t="s">
        <v>74</v>
      </c>
      <c r="L84" s="4"/>
      <c r="M84" s="4"/>
      <c r="N84" s="4"/>
      <c r="Q84" s="6"/>
      <c r="R84" s="6"/>
      <c r="S84" s="4"/>
      <c r="T84" s="4"/>
      <c r="V84" s="4" t="s">
        <v>161</v>
      </c>
      <c r="W84" s="6"/>
      <c r="X84" s="19" t="s">
        <v>321</v>
      </c>
      <c r="AA84" s="6"/>
      <c r="AD84" s="4"/>
      <c r="AE84" s="6"/>
      <c r="AF84" s="6"/>
    </row>
    <row r="85" spans="1:32" s="7" customFormat="1" ht="409.5">
      <c r="A85" s="7">
        <v>83</v>
      </c>
      <c r="B85" s="12">
        <v>17180</v>
      </c>
      <c r="C85" s="4" t="str">
        <f>IF(B85&gt;0,"GB1060390"&amp;Summary!B85,"")</f>
        <v>GB106039017180</v>
      </c>
      <c r="D85" s="19" t="s">
        <v>39</v>
      </c>
      <c r="E85" s="19" t="s">
        <v>52</v>
      </c>
      <c r="F85" s="4" t="s">
        <v>31</v>
      </c>
      <c r="G85" s="12" t="s">
        <v>53</v>
      </c>
      <c r="H85" s="12" t="s">
        <v>54</v>
      </c>
      <c r="I85" s="22"/>
      <c r="J85" s="12" t="s">
        <v>46</v>
      </c>
      <c r="K85" s="34" t="s">
        <v>55</v>
      </c>
      <c r="L85" s="12" t="s">
        <v>56</v>
      </c>
      <c r="M85" s="12" t="s">
        <v>57</v>
      </c>
      <c r="N85" s="12" t="s">
        <v>58</v>
      </c>
      <c r="O85" s="19" t="s">
        <v>113</v>
      </c>
      <c r="P85" s="19" t="s">
        <v>115</v>
      </c>
      <c r="Q85" s="22"/>
      <c r="R85" s="22"/>
      <c r="S85" s="12" t="s">
        <v>114</v>
      </c>
      <c r="T85" s="12" t="s">
        <v>216</v>
      </c>
      <c r="U85" s="19"/>
      <c r="V85" s="12" t="s">
        <v>31</v>
      </c>
      <c r="W85" s="22" t="s">
        <v>59</v>
      </c>
      <c r="X85" s="19"/>
      <c r="Y85" s="19" t="s">
        <v>34</v>
      </c>
      <c r="Z85" s="19"/>
      <c r="AA85" s="22" t="s">
        <v>60</v>
      </c>
      <c r="AB85" s="35">
        <v>41640</v>
      </c>
      <c r="AC85" s="19" t="s">
        <v>61</v>
      </c>
      <c r="AD85" s="12" t="s">
        <v>62</v>
      </c>
      <c r="AE85" s="22" t="s">
        <v>63</v>
      </c>
      <c r="AF85" s="22"/>
    </row>
    <row r="86" spans="1:32" s="7" customFormat="1" ht="409.5">
      <c r="A86" s="7">
        <v>84</v>
      </c>
      <c r="B86" s="12">
        <v>17180</v>
      </c>
      <c r="C86" s="4" t="str">
        <f>IF(B86&gt;0,"GB1060390"&amp;Summary!B86,"")</f>
        <v>GB106039017180</v>
      </c>
      <c r="D86" s="19" t="s">
        <v>39</v>
      </c>
      <c r="E86" s="19" t="s">
        <v>52</v>
      </c>
      <c r="F86" s="4" t="s">
        <v>31</v>
      </c>
      <c r="G86" s="12" t="s">
        <v>64</v>
      </c>
      <c r="H86" s="12" t="s">
        <v>54</v>
      </c>
      <c r="I86" s="22"/>
      <c r="J86" s="12" t="s">
        <v>46</v>
      </c>
      <c r="K86" s="34" t="s">
        <v>55</v>
      </c>
      <c r="L86" s="12" t="s">
        <v>56</v>
      </c>
      <c r="M86" s="12" t="s">
        <v>57</v>
      </c>
      <c r="N86" s="12" t="s">
        <v>58</v>
      </c>
      <c r="O86" s="19" t="s">
        <v>113</v>
      </c>
      <c r="P86" s="19" t="s">
        <v>115</v>
      </c>
      <c r="Q86" s="22"/>
      <c r="R86" s="22"/>
      <c r="S86" s="12" t="s">
        <v>114</v>
      </c>
      <c r="T86" s="12" t="s">
        <v>216</v>
      </c>
      <c r="U86" s="19"/>
      <c r="V86" s="12" t="s">
        <v>31</v>
      </c>
      <c r="W86" s="22" t="s">
        <v>59</v>
      </c>
      <c r="X86" s="19" t="s">
        <v>64</v>
      </c>
      <c r="Y86" s="19" t="s">
        <v>34</v>
      </c>
      <c r="Z86" s="19"/>
      <c r="AA86" s="22" t="s">
        <v>60</v>
      </c>
      <c r="AB86" s="35">
        <v>41640</v>
      </c>
      <c r="AC86" s="19" t="s">
        <v>61</v>
      </c>
      <c r="AD86" s="12" t="s">
        <v>62</v>
      </c>
      <c r="AE86" s="22" t="s">
        <v>63</v>
      </c>
      <c r="AF86" s="22"/>
    </row>
    <row r="87" spans="1:32" s="7" customFormat="1" ht="375">
      <c r="A87" s="26">
        <v>97</v>
      </c>
      <c r="B87" s="12">
        <v>17180</v>
      </c>
      <c r="C87" s="4" t="str">
        <f>IF(B87&gt;0,"GB1060390"&amp;Summary!B87,"")</f>
        <v>GB106039017180</v>
      </c>
      <c r="D87" s="19" t="s">
        <v>39</v>
      </c>
      <c r="E87" s="19" t="s">
        <v>52</v>
      </c>
      <c r="F87" s="4" t="s">
        <v>65</v>
      </c>
      <c r="G87" s="12" t="s">
        <v>53</v>
      </c>
      <c r="H87" s="12" t="s">
        <v>118</v>
      </c>
      <c r="I87" s="22"/>
      <c r="J87" s="4" t="s">
        <v>69</v>
      </c>
      <c r="K87" s="4" t="s">
        <v>339</v>
      </c>
      <c r="L87" s="4" t="s">
        <v>66</v>
      </c>
      <c r="M87" s="4" t="s">
        <v>163</v>
      </c>
      <c r="N87" s="4" t="s">
        <v>342</v>
      </c>
      <c r="Q87" s="6"/>
      <c r="R87" s="6"/>
      <c r="S87" s="4" t="s">
        <v>350</v>
      </c>
      <c r="T87" s="4"/>
      <c r="U87" s="7" t="s">
        <v>173</v>
      </c>
      <c r="V87" s="4" t="s">
        <v>351</v>
      </c>
      <c r="W87" s="6" t="s">
        <v>59</v>
      </c>
      <c r="AA87" s="6"/>
      <c r="AD87" s="4" t="s">
        <v>62</v>
      </c>
      <c r="AE87" s="6" t="s">
        <v>177</v>
      </c>
      <c r="AF87" s="6"/>
    </row>
    <row r="88" spans="1:32" s="7" customFormat="1" ht="375">
      <c r="A88" s="7">
        <v>102</v>
      </c>
      <c r="B88" s="12">
        <v>17180</v>
      </c>
      <c r="C88" s="4" t="str">
        <f>IF(B88&gt;0,"GB1060390"&amp;Summary!B88,"")</f>
        <v>GB106039017180</v>
      </c>
      <c r="D88" s="19" t="s">
        <v>39</v>
      </c>
      <c r="E88" s="19" t="s">
        <v>52</v>
      </c>
      <c r="F88" s="4" t="s">
        <v>65</v>
      </c>
      <c r="G88" s="12" t="s">
        <v>64</v>
      </c>
      <c r="H88" s="12" t="s">
        <v>117</v>
      </c>
      <c r="I88" s="22"/>
      <c r="J88" s="4" t="s">
        <v>69</v>
      </c>
      <c r="K88" s="4" t="s">
        <v>339</v>
      </c>
      <c r="L88" s="4" t="s">
        <v>66</v>
      </c>
      <c r="M88" s="4" t="s">
        <v>163</v>
      </c>
      <c r="N88" s="4" t="s">
        <v>342</v>
      </c>
      <c r="Q88" s="6"/>
      <c r="R88" s="6"/>
      <c r="S88" s="8" t="s">
        <v>350</v>
      </c>
      <c r="T88" s="4"/>
      <c r="U88" s="7" t="s">
        <v>173</v>
      </c>
      <c r="V88" s="4" t="s">
        <v>351</v>
      </c>
      <c r="W88" s="6" t="s">
        <v>59</v>
      </c>
      <c r="AA88" s="6"/>
      <c r="AD88" s="4" t="s">
        <v>62</v>
      </c>
      <c r="AE88" s="6" t="s">
        <v>177</v>
      </c>
      <c r="AF88" s="6"/>
    </row>
    <row r="89" spans="1:32" s="7" customFormat="1" ht="210">
      <c r="A89" s="26">
        <v>97</v>
      </c>
      <c r="B89" s="12">
        <v>17180</v>
      </c>
      <c r="C89" s="4" t="str">
        <f>IF(B89&gt;0,"GB1060390"&amp;Summary!B89,"")</f>
        <v>GB106039017180</v>
      </c>
      <c r="D89" s="19" t="s">
        <v>39</v>
      </c>
      <c r="E89" s="19" t="s">
        <v>52</v>
      </c>
      <c r="F89" s="4" t="s">
        <v>65</v>
      </c>
      <c r="G89" s="12" t="s">
        <v>53</v>
      </c>
      <c r="H89" s="12" t="s">
        <v>118</v>
      </c>
      <c r="I89" s="22"/>
      <c r="J89" s="4" t="s">
        <v>69</v>
      </c>
      <c r="K89" s="4" t="s">
        <v>338</v>
      </c>
      <c r="L89" s="4" t="s">
        <v>66</v>
      </c>
      <c r="M89" s="4" t="s">
        <v>163</v>
      </c>
      <c r="N89" s="4" t="s">
        <v>342</v>
      </c>
      <c r="Q89" s="6"/>
      <c r="R89" s="6"/>
      <c r="S89" s="4" t="s">
        <v>350</v>
      </c>
      <c r="T89" s="4"/>
      <c r="U89" s="7" t="s">
        <v>173</v>
      </c>
      <c r="V89" s="4" t="s">
        <v>351</v>
      </c>
      <c r="W89" s="6" t="s">
        <v>59</v>
      </c>
      <c r="AA89" s="6"/>
      <c r="AD89" s="4" t="s">
        <v>62</v>
      </c>
      <c r="AE89" s="6" t="s">
        <v>177</v>
      </c>
      <c r="AF89" s="6"/>
    </row>
    <row r="90" spans="1:32" s="7" customFormat="1" ht="210">
      <c r="A90" s="7">
        <v>102</v>
      </c>
      <c r="B90" s="12">
        <v>17180</v>
      </c>
      <c r="C90" s="4" t="str">
        <f>IF(B90&gt;0,"GB1060390"&amp;Summary!B90,"")</f>
        <v>GB106039017180</v>
      </c>
      <c r="D90" s="19" t="s">
        <v>39</v>
      </c>
      <c r="E90" s="19" t="s">
        <v>52</v>
      </c>
      <c r="F90" s="4" t="s">
        <v>65</v>
      </c>
      <c r="G90" s="12" t="s">
        <v>64</v>
      </c>
      <c r="H90" s="12" t="s">
        <v>117</v>
      </c>
      <c r="I90" s="22"/>
      <c r="J90" s="4" t="s">
        <v>69</v>
      </c>
      <c r="K90" s="4" t="s">
        <v>338</v>
      </c>
      <c r="L90" s="4" t="s">
        <v>66</v>
      </c>
      <c r="M90" s="4" t="s">
        <v>163</v>
      </c>
      <c r="N90" s="4" t="s">
        <v>342</v>
      </c>
      <c r="Q90" s="6"/>
      <c r="R90" s="6"/>
      <c r="S90" s="4" t="s">
        <v>350</v>
      </c>
      <c r="T90" s="4"/>
      <c r="U90" s="7" t="s">
        <v>173</v>
      </c>
      <c r="V90" s="4" t="s">
        <v>351</v>
      </c>
      <c r="W90" s="6" t="s">
        <v>59</v>
      </c>
      <c r="X90" s="9"/>
      <c r="AA90" s="6"/>
      <c r="AD90" s="4" t="s">
        <v>62</v>
      </c>
      <c r="AE90" s="6" t="s">
        <v>177</v>
      </c>
      <c r="AF90" s="6"/>
    </row>
    <row r="91" spans="1:32" s="7" customFormat="1" ht="105">
      <c r="A91" s="7">
        <v>120</v>
      </c>
      <c r="B91" s="4">
        <v>17240</v>
      </c>
      <c r="C91" s="4" t="str">
        <f>IF(B91&gt;0,"GB1060390"&amp;Summary!B91,"")</f>
        <v>GB106039017240</v>
      </c>
      <c r="D91" s="5" t="s">
        <v>40</v>
      </c>
      <c r="E91" s="5" t="s">
        <v>75</v>
      </c>
      <c r="F91" s="4" t="s">
        <v>65</v>
      </c>
      <c r="G91" s="4" t="s">
        <v>64</v>
      </c>
      <c r="H91" s="4" t="s">
        <v>85</v>
      </c>
      <c r="I91" s="6"/>
      <c r="J91" s="4" t="s">
        <v>46</v>
      </c>
      <c r="K91" s="4" t="s">
        <v>296</v>
      </c>
      <c r="L91" s="12" t="s">
        <v>28</v>
      </c>
      <c r="M91" s="4" t="s">
        <v>50</v>
      </c>
      <c r="N91" s="4" t="s">
        <v>51</v>
      </c>
      <c r="O91" s="7" t="s">
        <v>151</v>
      </c>
      <c r="P91" s="7" t="s">
        <v>255</v>
      </c>
      <c r="Q91" s="22"/>
      <c r="R91" s="6"/>
      <c r="S91" s="4" t="s">
        <v>249</v>
      </c>
      <c r="T91" s="4" t="s">
        <v>215</v>
      </c>
      <c r="V91" s="4" t="s">
        <v>162</v>
      </c>
      <c r="W91" s="6" t="s">
        <v>174</v>
      </c>
      <c r="X91" s="19" t="s">
        <v>64</v>
      </c>
      <c r="Y91" s="19" t="s">
        <v>34</v>
      </c>
      <c r="AA91" s="6"/>
      <c r="AD91" s="4"/>
      <c r="AE91" s="6"/>
      <c r="AF91" s="6"/>
    </row>
    <row r="92" spans="1:32" s="7" customFormat="1" ht="135">
      <c r="A92" s="7">
        <v>111</v>
      </c>
      <c r="B92" s="4">
        <v>17240</v>
      </c>
      <c r="C92" s="4" t="str">
        <f>IF(B92&gt;0,"GB1060390"&amp;Summary!B92,"")</f>
        <v>GB106039017240</v>
      </c>
      <c r="D92" s="5" t="s">
        <v>40</v>
      </c>
      <c r="E92" s="5" t="s">
        <v>75</v>
      </c>
      <c r="F92" s="4" t="s">
        <v>65</v>
      </c>
      <c r="G92" s="4" t="s">
        <v>64</v>
      </c>
      <c r="H92" s="4" t="s">
        <v>84</v>
      </c>
      <c r="I92" s="6"/>
      <c r="J92" s="4" t="s">
        <v>69</v>
      </c>
      <c r="K92" s="4" t="s">
        <v>335</v>
      </c>
      <c r="L92" s="4" t="s">
        <v>66</v>
      </c>
      <c r="M92" s="4" t="s">
        <v>343</v>
      </c>
      <c r="N92" s="4" t="s">
        <v>344</v>
      </c>
      <c r="Q92" s="6"/>
      <c r="R92" s="6"/>
      <c r="S92" s="4" t="s">
        <v>350</v>
      </c>
      <c r="T92" s="4"/>
      <c r="U92" s="7" t="s">
        <v>173</v>
      </c>
      <c r="V92" s="4" t="s">
        <v>351</v>
      </c>
      <c r="W92" s="6" t="s">
        <v>59</v>
      </c>
      <c r="AA92" s="6"/>
      <c r="AD92" s="4" t="s">
        <v>62</v>
      </c>
      <c r="AE92" s="6" t="s">
        <v>177</v>
      </c>
      <c r="AF92" s="6"/>
    </row>
    <row r="93" spans="1:32" s="7" customFormat="1" ht="225">
      <c r="A93" s="7">
        <v>114</v>
      </c>
      <c r="B93" s="4">
        <v>17240</v>
      </c>
      <c r="C93" s="4" t="str">
        <f>IF(B93&gt;0,"GB1060390"&amp;Summary!B93,"")</f>
        <v>GB106039017240</v>
      </c>
      <c r="D93" s="5" t="s">
        <v>40</v>
      </c>
      <c r="E93" s="5" t="s">
        <v>75</v>
      </c>
      <c r="F93" s="4" t="s">
        <v>65</v>
      </c>
      <c r="G93" s="4" t="s">
        <v>64</v>
      </c>
      <c r="H93" s="4" t="s">
        <v>85</v>
      </c>
      <c r="I93" s="6"/>
      <c r="J93" s="4" t="s">
        <v>46</v>
      </c>
      <c r="K93" s="4" t="s">
        <v>291</v>
      </c>
      <c r="L93" s="12" t="s">
        <v>28</v>
      </c>
      <c r="M93" s="4" t="s">
        <v>50</v>
      </c>
      <c r="N93" s="4" t="s">
        <v>51</v>
      </c>
      <c r="O93" s="7" t="s">
        <v>145</v>
      </c>
      <c r="P93" s="7" t="s">
        <v>248</v>
      </c>
      <c r="Q93" s="22"/>
      <c r="R93" s="6"/>
      <c r="S93" s="4" t="s">
        <v>249</v>
      </c>
      <c r="T93" s="4" t="s">
        <v>247</v>
      </c>
      <c r="V93" s="4" t="s">
        <v>162</v>
      </c>
      <c r="W93" s="6" t="s">
        <v>174</v>
      </c>
      <c r="X93" s="19" t="s">
        <v>64</v>
      </c>
      <c r="Y93" s="19" t="s">
        <v>34</v>
      </c>
      <c r="AA93" s="6" t="s">
        <v>195</v>
      </c>
      <c r="AD93" s="4"/>
      <c r="AE93" s="6"/>
      <c r="AF93" s="6" t="s">
        <v>262</v>
      </c>
    </row>
    <row r="94" spans="1:32" s="7" customFormat="1" ht="90">
      <c r="A94" s="26">
        <v>121</v>
      </c>
      <c r="B94" s="4">
        <v>17240</v>
      </c>
      <c r="C94" s="4" t="str">
        <f>IF(B94&gt;0,"GB1060390"&amp;Summary!B94,"")</f>
        <v>GB106039017240</v>
      </c>
      <c r="D94" s="5" t="s">
        <v>40</v>
      </c>
      <c r="E94" s="5" t="s">
        <v>75</v>
      </c>
      <c r="F94" s="4" t="s">
        <v>65</v>
      </c>
      <c r="G94" s="4" t="s">
        <v>64</v>
      </c>
      <c r="H94" s="4" t="s">
        <v>85</v>
      </c>
      <c r="I94" s="6"/>
      <c r="J94" s="4" t="s">
        <v>46</v>
      </c>
      <c r="K94" s="4" t="s">
        <v>259</v>
      </c>
      <c r="L94" s="12" t="s">
        <v>28</v>
      </c>
      <c r="M94" s="4" t="s">
        <v>50</v>
      </c>
      <c r="N94" s="4" t="s">
        <v>51</v>
      </c>
      <c r="O94" s="7" t="s">
        <v>260</v>
      </c>
      <c r="Q94" s="22"/>
      <c r="R94" s="6"/>
      <c r="S94" s="4" t="s">
        <v>261</v>
      </c>
      <c r="T94" s="4">
        <v>1000</v>
      </c>
      <c r="V94" s="4" t="s">
        <v>162</v>
      </c>
      <c r="W94" s="6" t="s">
        <v>59</v>
      </c>
      <c r="X94" s="19" t="s">
        <v>64</v>
      </c>
      <c r="Y94" s="19" t="s">
        <v>34</v>
      </c>
      <c r="AA94" s="6"/>
      <c r="AD94" s="4"/>
      <c r="AE94" s="6"/>
      <c r="AF94" s="6"/>
    </row>
    <row r="95" spans="1:32" s="9" customFormat="1" ht="165">
      <c r="A95" s="50">
        <v>118</v>
      </c>
      <c r="B95" s="8">
        <v>17240</v>
      </c>
      <c r="C95" s="4" t="str">
        <f>IF(B95&gt;0,"GB1060390"&amp;Summary!B95,"")</f>
        <v>GB106039017240</v>
      </c>
      <c r="D95" s="10" t="s">
        <v>40</v>
      </c>
      <c r="E95" s="10" t="s">
        <v>75</v>
      </c>
      <c r="F95" s="8" t="s">
        <v>65</v>
      </c>
      <c r="G95" s="8" t="s">
        <v>64</v>
      </c>
      <c r="H95" s="8" t="s">
        <v>85</v>
      </c>
      <c r="I95" s="11"/>
      <c r="J95" s="8" t="s">
        <v>46</v>
      </c>
      <c r="K95" s="8" t="s">
        <v>256</v>
      </c>
      <c r="L95" s="12" t="s">
        <v>28</v>
      </c>
      <c r="M95" s="4" t="s">
        <v>50</v>
      </c>
      <c r="N95" s="4" t="s">
        <v>51</v>
      </c>
      <c r="O95" s="9" t="s">
        <v>149</v>
      </c>
      <c r="P95" s="9" t="s">
        <v>251</v>
      </c>
      <c r="Q95" s="57"/>
      <c r="R95" s="11"/>
      <c r="S95" s="8" t="s">
        <v>249</v>
      </c>
      <c r="T95" s="8" t="s">
        <v>247</v>
      </c>
      <c r="V95" s="4" t="s">
        <v>162</v>
      </c>
      <c r="W95" s="6" t="s">
        <v>174</v>
      </c>
      <c r="X95" s="19" t="s">
        <v>64</v>
      </c>
      <c r="Y95" s="56" t="s">
        <v>34</v>
      </c>
      <c r="AA95" s="11"/>
      <c r="AD95" s="8"/>
      <c r="AE95" s="11"/>
      <c r="AF95" s="11"/>
    </row>
    <row r="96" spans="1:32" s="9" customFormat="1" ht="120">
      <c r="A96" s="9">
        <v>117</v>
      </c>
      <c r="B96" s="8">
        <v>17240</v>
      </c>
      <c r="C96" s="4" t="str">
        <f>IF(B96&gt;0,"GB1060390"&amp;Summary!B96,"")</f>
        <v>GB106039017240</v>
      </c>
      <c r="D96" s="10" t="s">
        <v>40</v>
      </c>
      <c r="E96" s="10" t="s">
        <v>75</v>
      </c>
      <c r="F96" s="8" t="s">
        <v>65</v>
      </c>
      <c r="G96" s="8" t="s">
        <v>64</v>
      </c>
      <c r="H96" s="8" t="s">
        <v>85</v>
      </c>
      <c r="I96" s="11"/>
      <c r="J96" s="8" t="s">
        <v>46</v>
      </c>
      <c r="K96" s="8" t="s">
        <v>294</v>
      </c>
      <c r="L96" s="12" t="s">
        <v>28</v>
      </c>
      <c r="M96" s="4" t="s">
        <v>50</v>
      </c>
      <c r="N96" s="4" t="s">
        <v>51</v>
      </c>
      <c r="O96" s="9" t="s">
        <v>148</v>
      </c>
      <c r="P96" s="9" t="s">
        <v>255</v>
      </c>
      <c r="Q96" s="57"/>
      <c r="R96" s="11"/>
      <c r="S96" s="8" t="s">
        <v>249</v>
      </c>
      <c r="T96" s="8" t="s">
        <v>244</v>
      </c>
      <c r="V96" s="4" t="s">
        <v>162</v>
      </c>
      <c r="W96" s="11" t="s">
        <v>174</v>
      </c>
      <c r="X96" s="56" t="s">
        <v>64</v>
      </c>
      <c r="Y96" s="56" t="s">
        <v>34</v>
      </c>
      <c r="AA96" s="11" t="s">
        <v>176</v>
      </c>
      <c r="AD96" s="8"/>
      <c r="AE96" s="11"/>
      <c r="AF96" s="11"/>
    </row>
    <row r="97" spans="1:59" s="7" customFormat="1" ht="409.5">
      <c r="A97" s="26">
        <v>112</v>
      </c>
      <c r="B97" s="4">
        <v>17240</v>
      </c>
      <c r="C97" s="4" t="str">
        <f>IF(B97&gt;0,"GB1060390"&amp;Summary!B97,"")</f>
        <v>GB106039017240</v>
      </c>
      <c r="D97" s="5" t="s">
        <v>40</v>
      </c>
      <c r="E97" s="5" t="s">
        <v>75</v>
      </c>
      <c r="F97" s="4" t="s">
        <v>65</v>
      </c>
      <c r="G97" s="4" t="s">
        <v>64</v>
      </c>
      <c r="H97" s="4" t="s">
        <v>54</v>
      </c>
      <c r="I97" s="6"/>
      <c r="J97" s="4" t="s">
        <v>46</v>
      </c>
      <c r="K97" s="34" t="s">
        <v>55</v>
      </c>
      <c r="L97" s="12" t="s">
        <v>56</v>
      </c>
      <c r="M97" s="12" t="s">
        <v>57</v>
      </c>
      <c r="N97" s="12" t="s">
        <v>58</v>
      </c>
      <c r="O97" s="7" t="s">
        <v>263</v>
      </c>
      <c r="P97" s="7" t="s">
        <v>275</v>
      </c>
      <c r="Q97" s="22"/>
      <c r="R97" s="22"/>
      <c r="S97" s="12" t="s">
        <v>114</v>
      </c>
      <c r="T97" s="12" t="s">
        <v>216</v>
      </c>
      <c r="U97" s="19"/>
      <c r="V97" s="12" t="s">
        <v>31</v>
      </c>
      <c r="W97" s="22" t="s">
        <v>59</v>
      </c>
      <c r="X97" s="19" t="s">
        <v>64</v>
      </c>
      <c r="Y97" s="19" t="s">
        <v>34</v>
      </c>
      <c r="Z97" s="19"/>
      <c r="AA97" s="22" t="s">
        <v>60</v>
      </c>
      <c r="AB97" s="35">
        <v>41640</v>
      </c>
      <c r="AC97" s="19" t="s">
        <v>61</v>
      </c>
      <c r="AD97" s="12" t="s">
        <v>62</v>
      </c>
      <c r="AE97" s="22" t="s">
        <v>63</v>
      </c>
      <c r="AF97" s="22"/>
    </row>
    <row r="98" spans="1:59" s="9" customFormat="1" ht="120">
      <c r="A98" s="50">
        <v>115</v>
      </c>
      <c r="B98" s="8">
        <v>17240</v>
      </c>
      <c r="C98" s="4" t="str">
        <f>IF(B98&gt;0,"GB1060390"&amp;Summary!B98,"")</f>
        <v>GB106039017240</v>
      </c>
      <c r="D98" s="10" t="s">
        <v>40</v>
      </c>
      <c r="E98" s="10" t="s">
        <v>75</v>
      </c>
      <c r="F98" s="8" t="s">
        <v>65</v>
      </c>
      <c r="G98" s="8" t="s">
        <v>64</v>
      </c>
      <c r="H98" s="8" t="s">
        <v>85</v>
      </c>
      <c r="I98" s="11"/>
      <c r="J98" s="8" t="s">
        <v>46</v>
      </c>
      <c r="K98" s="4" t="s">
        <v>292</v>
      </c>
      <c r="L98" s="12" t="s">
        <v>28</v>
      </c>
      <c r="M98" s="4" t="s">
        <v>50</v>
      </c>
      <c r="N98" s="4" t="s">
        <v>51</v>
      </c>
      <c r="O98" s="7" t="s">
        <v>146</v>
      </c>
      <c r="P98" s="7" t="s">
        <v>251</v>
      </c>
      <c r="Q98" s="22"/>
      <c r="R98" s="6"/>
      <c r="S98" s="4" t="s">
        <v>250</v>
      </c>
      <c r="T98" s="4" t="s">
        <v>253</v>
      </c>
      <c r="U98" s="7"/>
      <c r="V98" s="4" t="s">
        <v>162</v>
      </c>
      <c r="W98" s="6" t="s">
        <v>174</v>
      </c>
      <c r="X98" s="19" t="s">
        <v>64</v>
      </c>
      <c r="Y98" s="19" t="s">
        <v>34</v>
      </c>
      <c r="Z98" s="7"/>
      <c r="AA98" s="6" t="s">
        <v>176</v>
      </c>
      <c r="AB98" s="7"/>
      <c r="AC98" s="7"/>
      <c r="AD98" s="4"/>
      <c r="AE98" s="6"/>
      <c r="AF98" s="6"/>
    </row>
    <row r="99" spans="1:59" s="7" customFormat="1" ht="105">
      <c r="A99" s="7">
        <v>113</v>
      </c>
      <c r="B99" s="4">
        <v>17240</v>
      </c>
      <c r="C99" s="4" t="str">
        <f>IF(B99&gt;0,"GB1060390"&amp;Summary!B99,"")</f>
        <v>GB106039017240</v>
      </c>
      <c r="D99" s="5" t="s">
        <v>40</v>
      </c>
      <c r="E99" s="5" t="s">
        <v>75</v>
      </c>
      <c r="F99" s="4" t="s">
        <v>65</v>
      </c>
      <c r="G99" s="4" t="s">
        <v>64</v>
      </c>
      <c r="H99" s="4" t="s">
        <v>85</v>
      </c>
      <c r="I99" s="6"/>
      <c r="J99" s="4" t="s">
        <v>46</v>
      </c>
      <c r="K99" s="4" t="s">
        <v>290</v>
      </c>
      <c r="L99" s="12" t="s">
        <v>28</v>
      </c>
      <c r="M99" s="4" t="s">
        <v>50</v>
      </c>
      <c r="N99" s="4" t="s">
        <v>51</v>
      </c>
      <c r="O99" s="9" t="s">
        <v>144</v>
      </c>
      <c r="P99" s="7" t="s">
        <v>245</v>
      </c>
      <c r="Q99" s="22"/>
      <c r="R99" s="6"/>
      <c r="S99" s="4" t="s">
        <v>246</v>
      </c>
      <c r="T99" s="4" t="s">
        <v>215</v>
      </c>
      <c r="V99" s="4" t="s">
        <v>162</v>
      </c>
      <c r="W99" s="6" t="s">
        <v>174</v>
      </c>
      <c r="X99" s="19" t="s">
        <v>64</v>
      </c>
      <c r="Y99" s="19" t="s">
        <v>34</v>
      </c>
      <c r="AA99" s="6" t="s">
        <v>176</v>
      </c>
      <c r="AD99" s="4"/>
      <c r="AE99" s="6"/>
      <c r="AF99" s="6"/>
    </row>
    <row r="100" spans="1:59" s="7" customFormat="1" ht="375">
      <c r="A100" s="7">
        <v>111</v>
      </c>
      <c r="B100" s="4">
        <v>17240</v>
      </c>
      <c r="C100" s="4" t="str">
        <f>IF(B100&gt;0,"GB1060390"&amp;Summary!B100,"")</f>
        <v>GB106039017240</v>
      </c>
      <c r="D100" s="5" t="s">
        <v>40</v>
      </c>
      <c r="E100" s="5" t="s">
        <v>75</v>
      </c>
      <c r="F100" s="4" t="s">
        <v>65</v>
      </c>
      <c r="G100" s="4" t="s">
        <v>64</v>
      </c>
      <c r="H100" s="4" t="s">
        <v>84</v>
      </c>
      <c r="I100" s="6"/>
      <c r="J100" s="4" t="s">
        <v>69</v>
      </c>
      <c r="K100" s="4" t="s">
        <v>339</v>
      </c>
      <c r="L100" s="4" t="s">
        <v>66</v>
      </c>
      <c r="M100" s="4" t="s">
        <v>163</v>
      </c>
      <c r="N100" s="4" t="s">
        <v>342</v>
      </c>
      <c r="Q100" s="6"/>
      <c r="R100" s="6"/>
      <c r="S100" s="4" t="s">
        <v>350</v>
      </c>
      <c r="T100" s="4"/>
      <c r="U100" s="7" t="s">
        <v>173</v>
      </c>
      <c r="V100" s="4" t="s">
        <v>351</v>
      </c>
      <c r="W100" s="6" t="s">
        <v>59</v>
      </c>
      <c r="AA100" s="6"/>
      <c r="AD100" s="4" t="s">
        <v>62</v>
      </c>
      <c r="AE100" s="6" t="s">
        <v>177</v>
      </c>
      <c r="AF100" s="6"/>
    </row>
    <row r="101" spans="1:59" s="17" customFormat="1" ht="105.75" thickBot="1">
      <c r="A101" s="17">
        <v>116</v>
      </c>
      <c r="B101" s="15">
        <v>17240</v>
      </c>
      <c r="C101" s="4" t="str">
        <f>IF(B101&gt;0,"GB1060390"&amp;Summary!B101,"")</f>
        <v>GB106039017240</v>
      </c>
      <c r="D101" s="51" t="s">
        <v>40</v>
      </c>
      <c r="E101" s="51" t="s">
        <v>75</v>
      </c>
      <c r="F101" s="15" t="s">
        <v>65</v>
      </c>
      <c r="G101" s="15" t="s">
        <v>64</v>
      </c>
      <c r="H101" s="15" t="s">
        <v>85</v>
      </c>
      <c r="I101" s="16"/>
      <c r="J101" s="15" t="s">
        <v>46</v>
      </c>
      <c r="K101" s="15" t="s">
        <v>293</v>
      </c>
      <c r="L101" s="18" t="s">
        <v>28</v>
      </c>
      <c r="M101" s="15" t="s">
        <v>50</v>
      </c>
      <c r="N101" s="15" t="s">
        <v>51</v>
      </c>
      <c r="O101" s="17" t="s">
        <v>147</v>
      </c>
      <c r="P101" s="17" t="s">
        <v>254</v>
      </c>
      <c r="Q101" s="113"/>
      <c r="R101" s="16"/>
      <c r="S101" s="15" t="s">
        <v>249</v>
      </c>
      <c r="T101" s="15" t="s">
        <v>252</v>
      </c>
      <c r="V101" s="15" t="s">
        <v>162</v>
      </c>
      <c r="W101" s="16" t="s">
        <v>174</v>
      </c>
      <c r="X101" s="19" t="s">
        <v>64</v>
      </c>
      <c r="Y101" s="23" t="s">
        <v>34</v>
      </c>
      <c r="AA101" s="16" t="s">
        <v>176</v>
      </c>
      <c r="AD101" s="15"/>
      <c r="AE101" s="16"/>
      <c r="AF101" s="16"/>
    </row>
    <row r="102" spans="1:59" s="9" customFormat="1" ht="210">
      <c r="A102" s="9">
        <v>119</v>
      </c>
      <c r="B102" s="8">
        <v>17240</v>
      </c>
      <c r="C102" s="4" t="str">
        <f>IF(B102&gt;0,"GB1060390"&amp;Summary!B102,"")</f>
        <v>GB106039017240</v>
      </c>
      <c r="D102" s="10" t="s">
        <v>40</v>
      </c>
      <c r="E102" s="10" t="s">
        <v>75</v>
      </c>
      <c r="F102" s="8" t="s">
        <v>65</v>
      </c>
      <c r="G102" s="8" t="s">
        <v>64</v>
      </c>
      <c r="H102" s="8" t="s">
        <v>85</v>
      </c>
      <c r="I102" s="11"/>
      <c r="J102" s="8" t="s">
        <v>46</v>
      </c>
      <c r="K102" s="8" t="s">
        <v>295</v>
      </c>
      <c r="L102" s="14" t="s">
        <v>28</v>
      </c>
      <c r="M102" s="8" t="s">
        <v>50</v>
      </c>
      <c r="N102" s="8" t="s">
        <v>51</v>
      </c>
      <c r="O102" s="9" t="s">
        <v>150</v>
      </c>
      <c r="P102" s="9" t="s">
        <v>257</v>
      </c>
      <c r="Q102" s="57"/>
      <c r="R102" s="11"/>
      <c r="S102" s="8" t="s">
        <v>249</v>
      </c>
      <c r="T102" s="8" t="s">
        <v>247</v>
      </c>
      <c r="V102" s="8" t="s">
        <v>162</v>
      </c>
      <c r="W102" s="11" t="s">
        <v>174</v>
      </c>
      <c r="X102" s="56" t="s">
        <v>64</v>
      </c>
      <c r="Y102" s="56" t="s">
        <v>34</v>
      </c>
      <c r="AA102" s="11"/>
      <c r="AD102" s="8"/>
      <c r="AE102" s="11"/>
      <c r="AF102" s="11" t="s">
        <v>258</v>
      </c>
    </row>
    <row r="103" spans="1:59" s="17" customFormat="1" ht="210.75" thickBot="1">
      <c r="A103" s="107">
        <v>111</v>
      </c>
      <c r="B103" s="54">
        <v>17240</v>
      </c>
      <c r="C103" s="4" t="str">
        <f>IF(B103&gt;0,"GB1060390"&amp;Summary!B103,"")</f>
        <v>GB106039017240</v>
      </c>
      <c r="D103" s="55" t="s">
        <v>40</v>
      </c>
      <c r="E103" s="55" t="s">
        <v>75</v>
      </c>
      <c r="F103" s="54" t="s">
        <v>65</v>
      </c>
      <c r="G103" s="54" t="s">
        <v>64</v>
      </c>
      <c r="H103" s="54" t="s">
        <v>84</v>
      </c>
      <c r="I103" s="16"/>
      <c r="J103" s="15" t="s">
        <v>69</v>
      </c>
      <c r="K103" s="15" t="s">
        <v>338</v>
      </c>
      <c r="L103" s="15" t="s">
        <v>66</v>
      </c>
      <c r="M103" s="15" t="s">
        <v>163</v>
      </c>
      <c r="N103" s="15" t="s">
        <v>342</v>
      </c>
      <c r="Q103" s="16"/>
      <c r="R103" s="16"/>
      <c r="S103" s="15" t="s">
        <v>350</v>
      </c>
      <c r="T103" s="15"/>
      <c r="U103" s="17" t="s">
        <v>173</v>
      </c>
      <c r="V103" s="15" t="s">
        <v>351</v>
      </c>
      <c r="W103" s="16" t="s">
        <v>59</v>
      </c>
      <c r="AA103" s="16"/>
      <c r="AD103" s="15" t="s">
        <v>62</v>
      </c>
      <c r="AE103" s="16" t="s">
        <v>177</v>
      </c>
      <c r="AF103" s="16"/>
    </row>
    <row r="104" spans="1:59" s="9" customFormat="1" ht="225">
      <c r="A104" s="9">
        <v>129</v>
      </c>
      <c r="B104" s="14">
        <v>17320</v>
      </c>
      <c r="C104" s="4" t="str">
        <f>IF(B104&gt;0,"GB1060390"&amp;Summary!B104,"")</f>
        <v>GB106039017320</v>
      </c>
      <c r="D104" s="56" t="s">
        <v>72</v>
      </c>
      <c r="E104" s="56" t="s">
        <v>34</v>
      </c>
      <c r="F104" s="8" t="s">
        <v>65</v>
      </c>
      <c r="G104" s="8" t="s">
        <v>64</v>
      </c>
      <c r="H104" s="8" t="s">
        <v>71</v>
      </c>
      <c r="I104" s="11"/>
      <c r="J104" s="8" t="s">
        <v>46</v>
      </c>
      <c r="K104" s="8" t="s">
        <v>377</v>
      </c>
      <c r="L104" s="14" t="s">
        <v>28</v>
      </c>
      <c r="M104" s="8" t="s">
        <v>50</v>
      </c>
      <c r="N104" s="8" t="s">
        <v>51</v>
      </c>
      <c r="O104" s="9" t="s">
        <v>152</v>
      </c>
      <c r="P104" s="9" t="s">
        <v>373</v>
      </c>
      <c r="Q104" s="11"/>
      <c r="R104" s="11"/>
      <c r="S104" s="8" t="s">
        <v>375</v>
      </c>
      <c r="T104" s="4" t="s">
        <v>374</v>
      </c>
      <c r="V104" s="8" t="s">
        <v>162</v>
      </c>
      <c r="W104" s="11" t="s">
        <v>174</v>
      </c>
      <c r="X104" s="56" t="s">
        <v>64</v>
      </c>
      <c r="Y104" s="9" t="s">
        <v>34</v>
      </c>
      <c r="AA104" s="11" t="s">
        <v>182</v>
      </c>
      <c r="AD104" s="8"/>
      <c r="AE104" s="11"/>
      <c r="AF104" s="11" t="s">
        <v>376</v>
      </c>
      <c r="AG104" s="56"/>
      <c r="AH104" s="56"/>
      <c r="AI104" s="56"/>
      <c r="AJ104" s="56"/>
      <c r="AK104" s="56"/>
      <c r="AL104" s="56"/>
      <c r="AM104" s="56"/>
      <c r="AN104" s="56"/>
      <c r="AO104" s="56"/>
      <c r="AP104" s="56"/>
      <c r="AQ104" s="56"/>
      <c r="AR104" s="60"/>
      <c r="AS104" s="60"/>
      <c r="AT104" s="60"/>
      <c r="AU104" s="56"/>
      <c r="AV104" s="60"/>
      <c r="AW104" s="60"/>
      <c r="AX104" s="56"/>
      <c r="AY104" s="60"/>
      <c r="AZ104" s="56"/>
      <c r="BA104" s="56"/>
      <c r="BB104" s="56"/>
      <c r="BC104" s="56"/>
      <c r="BD104" s="61"/>
      <c r="BE104" s="61"/>
      <c r="BF104" s="56"/>
      <c r="BG104" s="56"/>
    </row>
    <row r="105" spans="1:59" s="7" customFormat="1" ht="135">
      <c r="A105" s="7">
        <v>131</v>
      </c>
      <c r="B105" s="4">
        <v>17330</v>
      </c>
      <c r="C105" s="4" t="str">
        <f>IF(B105&gt;0,"GB1060390"&amp;Summary!B105,"")</f>
        <v>GB106039017330</v>
      </c>
      <c r="D105" s="5" t="s">
        <v>100</v>
      </c>
      <c r="E105" s="5" t="s">
        <v>75</v>
      </c>
      <c r="F105" s="4" t="s">
        <v>65</v>
      </c>
      <c r="G105" s="4" t="s">
        <v>89</v>
      </c>
      <c r="H105" s="4" t="s">
        <v>279</v>
      </c>
      <c r="I105" s="6"/>
      <c r="J105" s="4" t="s">
        <v>69</v>
      </c>
      <c r="K105" s="4" t="s">
        <v>335</v>
      </c>
      <c r="L105" s="4" t="s">
        <v>66</v>
      </c>
      <c r="M105" s="4" t="s">
        <v>343</v>
      </c>
      <c r="N105" s="4" t="s">
        <v>344</v>
      </c>
      <c r="Q105" s="6"/>
      <c r="R105" s="6"/>
      <c r="S105" s="4" t="s">
        <v>350</v>
      </c>
      <c r="T105" s="4"/>
      <c r="U105" s="7" t="s">
        <v>173</v>
      </c>
      <c r="V105" s="4" t="s">
        <v>351</v>
      </c>
      <c r="W105" s="6" t="s">
        <v>59</v>
      </c>
      <c r="AA105" s="6"/>
      <c r="AD105" s="4" t="s">
        <v>62</v>
      </c>
      <c r="AE105" s="6" t="s">
        <v>177</v>
      </c>
      <c r="AF105" s="6"/>
      <c r="AG105" s="19"/>
      <c r="AH105" s="19"/>
      <c r="AI105" s="19"/>
      <c r="AJ105" s="19"/>
      <c r="AK105" s="19"/>
      <c r="AL105" s="19"/>
      <c r="AM105" s="19"/>
      <c r="AN105" s="19"/>
      <c r="AO105" s="19"/>
      <c r="AP105" s="19"/>
      <c r="AQ105" s="19"/>
      <c r="AR105" s="20"/>
      <c r="AS105" s="20"/>
      <c r="AT105" s="20"/>
      <c r="AU105" s="19"/>
      <c r="AV105" s="20"/>
      <c r="AW105" s="20"/>
      <c r="AX105" s="19"/>
      <c r="AY105" s="20"/>
      <c r="AZ105" s="19"/>
      <c r="BA105" s="19"/>
      <c r="BB105" s="19"/>
      <c r="BC105" s="19"/>
      <c r="BD105" s="21"/>
      <c r="BE105" s="21"/>
      <c r="BF105" s="19"/>
      <c r="BG105" s="19"/>
    </row>
    <row r="106" spans="1:59" s="7" customFormat="1" ht="135">
      <c r="A106" s="26">
        <v>139</v>
      </c>
      <c r="B106" s="4">
        <v>17330</v>
      </c>
      <c r="C106" s="4" t="str">
        <f>IF(B106&gt;0,"GB1060390"&amp;Summary!B106,"")</f>
        <v>GB106039017330</v>
      </c>
      <c r="D106" s="5" t="s">
        <v>100</v>
      </c>
      <c r="E106" s="5" t="s">
        <v>75</v>
      </c>
      <c r="F106" s="4" t="s">
        <v>65</v>
      </c>
      <c r="G106" s="4" t="s">
        <v>44</v>
      </c>
      <c r="H106" s="4" t="s">
        <v>280</v>
      </c>
      <c r="I106" s="6"/>
      <c r="J106" s="4" t="s">
        <v>69</v>
      </c>
      <c r="K106" s="4" t="s">
        <v>335</v>
      </c>
      <c r="L106" s="4" t="s">
        <v>66</v>
      </c>
      <c r="M106" s="4" t="s">
        <v>343</v>
      </c>
      <c r="N106" s="4" t="s">
        <v>344</v>
      </c>
      <c r="Q106" s="6"/>
      <c r="R106" s="6"/>
      <c r="S106" s="4" t="s">
        <v>350</v>
      </c>
      <c r="T106" s="4"/>
      <c r="U106" s="7" t="s">
        <v>173</v>
      </c>
      <c r="V106" s="4" t="s">
        <v>351</v>
      </c>
      <c r="W106" s="6" t="s">
        <v>59</v>
      </c>
      <c r="AA106" s="6"/>
      <c r="AD106" s="4" t="s">
        <v>62</v>
      </c>
      <c r="AE106" s="6" t="s">
        <v>177</v>
      </c>
      <c r="AF106" s="6"/>
      <c r="AG106" s="19"/>
      <c r="AH106" s="19"/>
      <c r="AI106" s="19"/>
      <c r="AJ106" s="19"/>
      <c r="AK106" s="19"/>
      <c r="AL106" s="19"/>
      <c r="AM106" s="19"/>
      <c r="AN106" s="19"/>
      <c r="AO106" s="19"/>
      <c r="AP106" s="19"/>
      <c r="AQ106" s="19"/>
      <c r="AR106" s="20"/>
      <c r="AS106" s="20"/>
      <c r="AT106" s="20"/>
      <c r="AU106" s="19"/>
      <c r="AV106" s="20"/>
      <c r="AW106" s="20"/>
      <c r="AX106" s="19"/>
      <c r="AY106" s="20"/>
      <c r="AZ106" s="19"/>
      <c r="BA106" s="19"/>
      <c r="BB106" s="19"/>
      <c r="BC106" s="19"/>
      <c r="BD106" s="21"/>
      <c r="BE106" s="21"/>
      <c r="BF106" s="19"/>
      <c r="BG106" s="19"/>
    </row>
    <row r="107" spans="1:59" s="7" customFormat="1" ht="165">
      <c r="A107" s="7">
        <v>149</v>
      </c>
      <c r="B107" s="4">
        <v>17330</v>
      </c>
      <c r="C107" s="4" t="str">
        <f>IF(B107&gt;0,"GB1060390"&amp;Summary!B107,"")</f>
        <v>GB106039017330</v>
      </c>
      <c r="D107" s="5" t="s">
        <v>100</v>
      </c>
      <c r="E107" s="5" t="s">
        <v>75</v>
      </c>
      <c r="F107" s="4" t="s">
        <v>65</v>
      </c>
      <c r="G107" s="4" t="s">
        <v>64</v>
      </c>
      <c r="H107" s="4" t="s">
        <v>102</v>
      </c>
      <c r="I107" s="6"/>
      <c r="J107" s="4" t="s">
        <v>69</v>
      </c>
      <c r="K107" s="4" t="s">
        <v>336</v>
      </c>
      <c r="L107" s="4" t="s">
        <v>66</v>
      </c>
      <c r="M107" s="4" t="s">
        <v>343</v>
      </c>
      <c r="N107" s="4" t="s">
        <v>345</v>
      </c>
      <c r="Q107" s="6"/>
      <c r="R107" s="6"/>
      <c r="S107" s="4" t="s">
        <v>350</v>
      </c>
      <c r="T107" s="4"/>
      <c r="U107" s="7" t="s">
        <v>173</v>
      </c>
      <c r="V107" s="4" t="s">
        <v>351</v>
      </c>
      <c r="W107" s="6" t="s">
        <v>59</v>
      </c>
      <c r="AA107" s="6"/>
      <c r="AD107" s="4" t="s">
        <v>62</v>
      </c>
      <c r="AE107" s="6" t="s">
        <v>177</v>
      </c>
      <c r="AF107" s="6"/>
      <c r="AG107" s="19"/>
      <c r="AH107" s="19"/>
      <c r="AI107" s="19"/>
      <c r="AJ107" s="19"/>
      <c r="AK107" s="19"/>
      <c r="AL107" s="19"/>
      <c r="AM107" s="19"/>
      <c r="AN107" s="19"/>
      <c r="AO107" s="19"/>
      <c r="AP107" s="19"/>
      <c r="AQ107" s="19"/>
      <c r="AR107" s="20"/>
      <c r="AS107" s="20"/>
      <c r="AT107" s="20"/>
      <c r="AU107" s="19"/>
      <c r="AV107" s="20"/>
      <c r="AW107" s="20"/>
      <c r="AX107" s="19"/>
      <c r="AY107" s="20"/>
      <c r="AZ107" s="19"/>
      <c r="BA107" s="19"/>
      <c r="BB107" s="19"/>
      <c r="BC107" s="19"/>
      <c r="BD107" s="21"/>
      <c r="BE107" s="21"/>
      <c r="BF107" s="19"/>
      <c r="BG107" s="19"/>
    </row>
    <row r="108" spans="1:59" s="7" customFormat="1" ht="225">
      <c r="A108" s="26">
        <v>148</v>
      </c>
      <c r="B108" s="4">
        <v>17330</v>
      </c>
      <c r="C108" s="4" t="str">
        <f>IF(B108&gt;0,"GB1060390"&amp;Summary!B108,"")</f>
        <v>GB106039017330</v>
      </c>
      <c r="D108" s="5" t="s">
        <v>100</v>
      </c>
      <c r="E108" s="5" t="s">
        <v>75</v>
      </c>
      <c r="F108" s="4" t="s">
        <v>65</v>
      </c>
      <c r="G108" s="4" t="s">
        <v>64</v>
      </c>
      <c r="H108" s="4" t="s">
        <v>99</v>
      </c>
      <c r="I108" s="6"/>
      <c r="J108" s="4" t="s">
        <v>46</v>
      </c>
      <c r="K108" s="4" t="s">
        <v>388</v>
      </c>
      <c r="L108" s="12" t="s">
        <v>28</v>
      </c>
      <c r="M108" s="4" t="s">
        <v>50</v>
      </c>
      <c r="N108" s="4" t="s">
        <v>51</v>
      </c>
      <c r="O108" s="7" t="s">
        <v>276</v>
      </c>
      <c r="P108" s="7" t="s">
        <v>255</v>
      </c>
      <c r="Q108" s="6"/>
      <c r="R108" s="6"/>
      <c r="S108" s="4" t="s">
        <v>249</v>
      </c>
      <c r="T108" s="4" t="s">
        <v>370</v>
      </c>
      <c r="U108" s="7" t="s">
        <v>173</v>
      </c>
      <c r="V108" s="4" t="s">
        <v>161</v>
      </c>
      <c r="W108" s="6" t="s">
        <v>59</v>
      </c>
      <c r="X108" s="19" t="s">
        <v>64</v>
      </c>
      <c r="Y108" s="7" t="s">
        <v>34</v>
      </c>
      <c r="Z108" s="7" t="s">
        <v>175</v>
      </c>
      <c r="AA108" s="6" t="s">
        <v>176</v>
      </c>
      <c r="AD108" s="4" t="s">
        <v>75</v>
      </c>
      <c r="AE108" s="6" t="s">
        <v>177</v>
      </c>
      <c r="AF108" s="6"/>
    </row>
    <row r="109" spans="1:59" s="17" customFormat="1" ht="409.6" thickBot="1">
      <c r="A109" s="17">
        <v>138</v>
      </c>
      <c r="B109" s="15">
        <v>17330</v>
      </c>
      <c r="C109" s="4" t="str">
        <f>IF(B109&gt;0,"GB1060390"&amp;Summary!B109,"")</f>
        <v>GB106039017330</v>
      </c>
      <c r="D109" s="51" t="s">
        <v>100</v>
      </c>
      <c r="E109" s="51" t="s">
        <v>75</v>
      </c>
      <c r="F109" s="15" t="s">
        <v>65</v>
      </c>
      <c r="G109" s="15" t="s">
        <v>64</v>
      </c>
      <c r="H109" s="15" t="s">
        <v>54</v>
      </c>
      <c r="I109" s="16"/>
      <c r="J109" s="15" t="s">
        <v>46</v>
      </c>
      <c r="K109" s="111" t="s">
        <v>55</v>
      </c>
      <c r="L109" s="18" t="s">
        <v>56</v>
      </c>
      <c r="M109" s="18" t="s">
        <v>57</v>
      </c>
      <c r="N109" s="18" t="s">
        <v>58</v>
      </c>
      <c r="O109" s="17" t="s">
        <v>268</v>
      </c>
      <c r="P109" s="17" t="s">
        <v>267</v>
      </c>
      <c r="Q109" s="113"/>
      <c r="R109" s="113"/>
      <c r="S109" s="18" t="s">
        <v>114</v>
      </c>
      <c r="T109" s="18" t="s">
        <v>216</v>
      </c>
      <c r="U109" s="23"/>
      <c r="V109" s="18" t="s">
        <v>31</v>
      </c>
      <c r="W109" s="113" t="s">
        <v>59</v>
      </c>
      <c r="X109" s="19" t="s">
        <v>64</v>
      </c>
      <c r="Y109" s="23" t="s">
        <v>34</v>
      </c>
      <c r="Z109" s="23"/>
      <c r="AA109" s="113" t="s">
        <v>60</v>
      </c>
      <c r="AB109" s="119">
        <v>41640</v>
      </c>
      <c r="AC109" s="23" t="s">
        <v>61</v>
      </c>
      <c r="AD109" s="18" t="s">
        <v>62</v>
      </c>
      <c r="AE109" s="113" t="s">
        <v>63</v>
      </c>
      <c r="AF109" s="113"/>
    </row>
    <row r="110" spans="1:59" s="7" customFormat="1" ht="90">
      <c r="A110" s="7">
        <v>134</v>
      </c>
      <c r="B110" s="4">
        <v>17330</v>
      </c>
      <c r="C110" s="4" t="str">
        <f>IF(B110&gt;0,"GB1060390"&amp;Summary!B110,"")</f>
        <v>GB106039017330</v>
      </c>
      <c r="D110" s="5" t="s">
        <v>100</v>
      </c>
      <c r="E110" s="5" t="s">
        <v>75</v>
      </c>
      <c r="F110" s="4" t="s">
        <v>65</v>
      </c>
      <c r="G110" s="4" t="s">
        <v>64</v>
      </c>
      <c r="H110" s="4" t="s">
        <v>97</v>
      </c>
      <c r="I110" s="6"/>
      <c r="J110" s="4" t="s">
        <v>46</v>
      </c>
      <c r="K110" s="4" t="s">
        <v>101</v>
      </c>
      <c r="L110" s="12" t="s">
        <v>28</v>
      </c>
      <c r="M110" s="4" t="s">
        <v>50</v>
      </c>
      <c r="N110" s="4" t="s">
        <v>51</v>
      </c>
      <c r="O110" s="7" t="s">
        <v>382</v>
      </c>
      <c r="P110" s="7" t="s">
        <v>251</v>
      </c>
      <c r="Q110" s="6"/>
      <c r="R110" s="6"/>
      <c r="S110" s="4" t="s">
        <v>380</v>
      </c>
      <c r="T110" s="4" t="s">
        <v>253</v>
      </c>
      <c r="U110" s="7" t="s">
        <v>173</v>
      </c>
      <c r="V110" s="4" t="s">
        <v>162</v>
      </c>
      <c r="W110" s="6" t="s">
        <v>364</v>
      </c>
      <c r="X110" s="19" t="s">
        <v>64</v>
      </c>
      <c r="Y110" s="7" t="s">
        <v>34</v>
      </c>
      <c r="Z110" s="7" t="s">
        <v>175</v>
      </c>
      <c r="AA110" s="6" t="s">
        <v>182</v>
      </c>
      <c r="AD110" s="4" t="s">
        <v>34</v>
      </c>
      <c r="AE110" s="6" t="s">
        <v>63</v>
      </c>
      <c r="AF110" s="6"/>
    </row>
    <row r="111" spans="1:59" s="7" customFormat="1" ht="90">
      <c r="A111" s="7">
        <v>137</v>
      </c>
      <c r="B111" s="4">
        <v>17330</v>
      </c>
      <c r="C111" s="4" t="str">
        <f>IF(B111&gt;0,"GB1060390"&amp;Summary!B111,"")</f>
        <v>GB106039017330</v>
      </c>
      <c r="D111" s="5" t="s">
        <v>100</v>
      </c>
      <c r="E111" s="5" t="s">
        <v>75</v>
      </c>
      <c r="F111" s="4" t="s">
        <v>65</v>
      </c>
      <c r="G111" s="4" t="s">
        <v>89</v>
      </c>
      <c r="H111" s="4" t="s">
        <v>103</v>
      </c>
      <c r="I111" s="6"/>
      <c r="J111" s="4" t="s">
        <v>46</v>
      </c>
      <c r="K111" s="4" t="s">
        <v>101</v>
      </c>
      <c r="L111" s="12" t="s">
        <v>28</v>
      </c>
      <c r="M111" s="4" t="s">
        <v>50</v>
      </c>
      <c r="N111" s="4" t="s">
        <v>51</v>
      </c>
      <c r="O111" s="7" t="s">
        <v>382</v>
      </c>
      <c r="P111" s="7" t="s">
        <v>251</v>
      </c>
      <c r="Q111" s="6"/>
      <c r="R111" s="6"/>
      <c r="S111" s="4" t="s">
        <v>380</v>
      </c>
      <c r="T111" s="4" t="s">
        <v>253</v>
      </c>
      <c r="U111" s="7" t="s">
        <v>173</v>
      </c>
      <c r="V111" s="4" t="s">
        <v>162</v>
      </c>
      <c r="W111" s="6" t="s">
        <v>364</v>
      </c>
      <c r="X111" s="19" t="s">
        <v>64</v>
      </c>
      <c r="Y111" s="7" t="s">
        <v>34</v>
      </c>
      <c r="Z111" s="7" t="s">
        <v>175</v>
      </c>
      <c r="AA111" s="6" t="s">
        <v>404</v>
      </c>
      <c r="AD111" s="4" t="s">
        <v>34</v>
      </c>
      <c r="AE111" s="6" t="s">
        <v>63</v>
      </c>
      <c r="AF111" s="6"/>
    </row>
    <row r="112" spans="1:59" s="7" customFormat="1" ht="375">
      <c r="A112" s="7">
        <v>131</v>
      </c>
      <c r="B112" s="4">
        <v>17330</v>
      </c>
      <c r="C112" s="4" t="str">
        <f>IF(B112&gt;0,"GB1060390"&amp;Summary!B112,"")</f>
        <v>GB106039017330</v>
      </c>
      <c r="D112" s="5" t="s">
        <v>100</v>
      </c>
      <c r="E112" s="5" t="s">
        <v>75</v>
      </c>
      <c r="F112" s="4" t="s">
        <v>65</v>
      </c>
      <c r="G112" s="4" t="s">
        <v>89</v>
      </c>
      <c r="H112" s="4" t="s">
        <v>279</v>
      </c>
      <c r="I112" s="6"/>
      <c r="J112" s="4" t="s">
        <v>69</v>
      </c>
      <c r="K112" s="4" t="s">
        <v>339</v>
      </c>
      <c r="L112" s="4" t="s">
        <v>66</v>
      </c>
      <c r="M112" s="4" t="s">
        <v>163</v>
      </c>
      <c r="N112" s="4" t="s">
        <v>342</v>
      </c>
      <c r="Q112" s="6"/>
      <c r="R112" s="6"/>
      <c r="S112" s="4" t="s">
        <v>350</v>
      </c>
      <c r="T112" s="4"/>
      <c r="U112" s="7" t="s">
        <v>173</v>
      </c>
      <c r="V112" s="4" t="s">
        <v>351</v>
      </c>
      <c r="W112" s="6" t="s">
        <v>59</v>
      </c>
      <c r="AA112" s="6"/>
      <c r="AD112" s="4" t="s">
        <v>62</v>
      </c>
      <c r="AE112" s="6" t="s">
        <v>177</v>
      </c>
      <c r="AF112" s="6"/>
    </row>
    <row r="113" spans="1:32" s="7" customFormat="1" ht="375">
      <c r="A113" s="26">
        <v>139</v>
      </c>
      <c r="B113" s="4">
        <v>17330</v>
      </c>
      <c r="C113" s="4" t="str">
        <f>IF(B113&gt;0,"GB1060390"&amp;Summary!B113,"")</f>
        <v>GB106039017330</v>
      </c>
      <c r="D113" s="5" t="s">
        <v>100</v>
      </c>
      <c r="E113" s="5" t="s">
        <v>75</v>
      </c>
      <c r="F113" s="4" t="s">
        <v>65</v>
      </c>
      <c r="G113" s="4" t="s">
        <v>44</v>
      </c>
      <c r="H113" s="4" t="s">
        <v>280</v>
      </c>
      <c r="I113" s="6"/>
      <c r="J113" s="4" t="s">
        <v>69</v>
      </c>
      <c r="K113" s="4" t="s">
        <v>339</v>
      </c>
      <c r="L113" s="4" t="s">
        <v>66</v>
      </c>
      <c r="M113" s="4" t="s">
        <v>163</v>
      </c>
      <c r="N113" s="4" t="s">
        <v>342</v>
      </c>
      <c r="Q113" s="6"/>
      <c r="R113" s="6"/>
      <c r="S113" s="4" t="s">
        <v>350</v>
      </c>
      <c r="T113" s="4"/>
      <c r="U113" s="7" t="s">
        <v>173</v>
      </c>
      <c r="V113" s="4" t="s">
        <v>351</v>
      </c>
      <c r="W113" s="6" t="s">
        <v>59</v>
      </c>
      <c r="AA113" s="6"/>
      <c r="AD113" s="4" t="s">
        <v>62</v>
      </c>
      <c r="AE113" s="6" t="s">
        <v>177</v>
      </c>
      <c r="AF113" s="6"/>
    </row>
    <row r="114" spans="1:32" s="7" customFormat="1" ht="90">
      <c r="A114" s="26">
        <v>133</v>
      </c>
      <c r="B114" s="4">
        <v>17330</v>
      </c>
      <c r="C114" s="4" t="str">
        <f>IF(B114&gt;0,"GB1060390"&amp;Summary!B114,"")</f>
        <v>GB106039017330</v>
      </c>
      <c r="D114" s="5" t="s">
        <v>100</v>
      </c>
      <c r="E114" s="5" t="s">
        <v>75</v>
      </c>
      <c r="F114" s="4" t="s">
        <v>65</v>
      </c>
      <c r="G114" s="4" t="s">
        <v>64</v>
      </c>
      <c r="H114" s="4" t="s">
        <v>97</v>
      </c>
      <c r="I114" s="6"/>
      <c r="J114" s="4" t="s">
        <v>46</v>
      </c>
      <c r="K114" s="4" t="s">
        <v>378</v>
      </c>
      <c r="L114" s="12" t="s">
        <v>28</v>
      </c>
      <c r="M114" s="4" t="s">
        <v>50</v>
      </c>
      <c r="N114" s="4" t="s">
        <v>51</v>
      </c>
      <c r="O114" s="7" t="s">
        <v>379</v>
      </c>
      <c r="P114" s="7" t="s">
        <v>373</v>
      </c>
      <c r="Q114" s="6"/>
      <c r="R114" s="6"/>
      <c r="S114" s="4" t="s">
        <v>380</v>
      </c>
      <c r="T114" s="4" t="s">
        <v>381</v>
      </c>
      <c r="U114" s="7" t="s">
        <v>173</v>
      </c>
      <c r="V114" s="4" t="s">
        <v>162</v>
      </c>
      <c r="W114" s="6" t="s">
        <v>174</v>
      </c>
      <c r="X114" s="19" t="s">
        <v>64</v>
      </c>
      <c r="Y114" s="7" t="s">
        <v>34</v>
      </c>
      <c r="Z114" s="7" t="s">
        <v>175</v>
      </c>
      <c r="AA114" s="6" t="s">
        <v>195</v>
      </c>
      <c r="AD114" s="4"/>
      <c r="AE114" s="6"/>
      <c r="AF114" s="6"/>
    </row>
    <row r="115" spans="1:32" s="7" customFormat="1" ht="210">
      <c r="A115" s="7">
        <v>131</v>
      </c>
      <c r="B115" s="4">
        <v>17330</v>
      </c>
      <c r="C115" s="4" t="str">
        <f>IF(B115&gt;0,"GB1060390"&amp;Summary!B115,"")</f>
        <v>GB106039017330</v>
      </c>
      <c r="D115" s="5" t="s">
        <v>100</v>
      </c>
      <c r="E115" s="5" t="s">
        <v>75</v>
      </c>
      <c r="F115" s="4" t="s">
        <v>65</v>
      </c>
      <c r="G115" s="4" t="s">
        <v>89</v>
      </c>
      <c r="H115" s="4" t="s">
        <v>279</v>
      </c>
      <c r="I115" s="6"/>
      <c r="J115" s="4" t="s">
        <v>69</v>
      </c>
      <c r="K115" s="4" t="s">
        <v>338</v>
      </c>
      <c r="L115" s="4" t="s">
        <v>66</v>
      </c>
      <c r="M115" s="4" t="s">
        <v>163</v>
      </c>
      <c r="N115" s="4" t="s">
        <v>342</v>
      </c>
      <c r="Q115" s="6"/>
      <c r="R115" s="6"/>
      <c r="S115" s="4" t="s">
        <v>350</v>
      </c>
      <c r="T115" s="4"/>
      <c r="U115" s="7" t="s">
        <v>173</v>
      </c>
      <c r="V115" s="4" t="s">
        <v>351</v>
      </c>
      <c r="W115" s="6" t="s">
        <v>59</v>
      </c>
      <c r="AA115" s="6"/>
      <c r="AD115" s="4" t="s">
        <v>62</v>
      </c>
      <c r="AE115" s="6" t="s">
        <v>177</v>
      </c>
      <c r="AF115" s="6"/>
    </row>
    <row r="116" spans="1:32" s="7" customFormat="1" ht="210">
      <c r="A116" s="26">
        <v>139</v>
      </c>
      <c r="B116" s="4">
        <v>17330</v>
      </c>
      <c r="C116" s="4" t="str">
        <f>IF(B116&gt;0,"GB1060390"&amp;Summary!B116,"")</f>
        <v>GB106039017330</v>
      </c>
      <c r="D116" s="5" t="s">
        <v>100</v>
      </c>
      <c r="E116" s="5" t="s">
        <v>75</v>
      </c>
      <c r="F116" s="4" t="s">
        <v>65</v>
      </c>
      <c r="G116" s="4" t="s">
        <v>44</v>
      </c>
      <c r="H116" s="4" t="s">
        <v>280</v>
      </c>
      <c r="I116" s="6"/>
      <c r="J116" s="4" t="s">
        <v>69</v>
      </c>
      <c r="K116" s="4" t="s">
        <v>338</v>
      </c>
      <c r="L116" s="4" t="s">
        <v>66</v>
      </c>
      <c r="M116" s="4" t="s">
        <v>163</v>
      </c>
      <c r="N116" s="4" t="s">
        <v>342</v>
      </c>
      <c r="Q116" s="6"/>
      <c r="R116" s="6"/>
      <c r="S116" s="4" t="s">
        <v>350</v>
      </c>
      <c r="T116" s="4"/>
      <c r="U116" s="7" t="s">
        <v>173</v>
      </c>
      <c r="V116" s="4" t="s">
        <v>351</v>
      </c>
      <c r="W116" s="6" t="s">
        <v>59</v>
      </c>
      <c r="AA116" s="6"/>
      <c r="AD116" s="4" t="s">
        <v>62</v>
      </c>
      <c r="AE116" s="6" t="s">
        <v>177</v>
      </c>
      <c r="AF116" s="6"/>
    </row>
    <row r="117" spans="1:32" s="7" customFormat="1" ht="210">
      <c r="A117" s="7">
        <v>150</v>
      </c>
      <c r="B117" s="4">
        <v>23130</v>
      </c>
      <c r="C117" s="4" t="str">
        <f>IF(B117&gt;0,"GB1060390"&amp;Summary!B117,"")</f>
        <v>GB106039023130</v>
      </c>
      <c r="D117" s="5" t="s">
        <v>41</v>
      </c>
      <c r="E117" s="5" t="s">
        <v>52</v>
      </c>
      <c r="F117" s="4" t="s">
        <v>65</v>
      </c>
      <c r="G117" s="4" t="s">
        <v>105</v>
      </c>
      <c r="H117" s="4" t="s">
        <v>106</v>
      </c>
      <c r="I117" s="6"/>
      <c r="J117" s="4"/>
      <c r="K117" s="4" t="s">
        <v>389</v>
      </c>
      <c r="L117" s="12" t="s">
        <v>28</v>
      </c>
      <c r="M117" s="4" t="s">
        <v>50</v>
      </c>
      <c r="N117" s="4" t="s">
        <v>51</v>
      </c>
      <c r="O117" s="7" t="s">
        <v>390</v>
      </c>
      <c r="P117" s="7" t="s">
        <v>248</v>
      </c>
      <c r="Q117" s="6"/>
      <c r="R117" s="6"/>
      <c r="S117" s="4" t="s">
        <v>166</v>
      </c>
      <c r="T117" s="4" t="s">
        <v>244</v>
      </c>
      <c r="U117" s="7" t="s">
        <v>173</v>
      </c>
      <c r="V117" s="4" t="s">
        <v>161</v>
      </c>
      <c r="W117" s="6" t="s">
        <v>364</v>
      </c>
      <c r="X117" s="7" t="s">
        <v>391</v>
      </c>
      <c r="Y117" s="7" t="s">
        <v>34</v>
      </c>
      <c r="Z117" s="7" t="s">
        <v>175</v>
      </c>
      <c r="AA117" s="6" t="s">
        <v>176</v>
      </c>
      <c r="AD117" s="4" t="s">
        <v>75</v>
      </c>
      <c r="AE117" s="6" t="s">
        <v>177</v>
      </c>
      <c r="AF117" s="6"/>
    </row>
    <row r="118" spans="1:32" s="7" customFormat="1" ht="165">
      <c r="A118" s="26">
        <v>151</v>
      </c>
      <c r="B118" s="4">
        <v>23160</v>
      </c>
      <c r="C118" s="4" t="str">
        <f>IF(B118&gt;0,"GB1060390"&amp;Summary!B118,"")</f>
        <v>GB106039023160</v>
      </c>
      <c r="D118" s="5" t="s">
        <v>104</v>
      </c>
      <c r="E118" s="5" t="s">
        <v>75</v>
      </c>
      <c r="F118" s="4" t="s">
        <v>65</v>
      </c>
      <c r="G118" s="4" t="s">
        <v>126</v>
      </c>
      <c r="H118" s="4" t="s">
        <v>127</v>
      </c>
      <c r="I118" s="6"/>
      <c r="J118" s="4" t="s">
        <v>69</v>
      </c>
      <c r="K118" s="4" t="s">
        <v>336</v>
      </c>
      <c r="L118" s="4" t="s">
        <v>66</v>
      </c>
      <c r="M118" s="4" t="s">
        <v>343</v>
      </c>
      <c r="N118" s="4" t="s">
        <v>345</v>
      </c>
      <c r="O118" s="29"/>
      <c r="P118" s="29"/>
      <c r="Q118" s="31"/>
      <c r="R118" s="31"/>
      <c r="S118" s="4" t="s">
        <v>350</v>
      </c>
      <c r="T118" s="30"/>
      <c r="U118" s="7" t="s">
        <v>173</v>
      </c>
      <c r="V118" s="4" t="s">
        <v>351</v>
      </c>
      <c r="W118" s="6" t="s">
        <v>59</v>
      </c>
      <c r="X118" s="29"/>
      <c r="Y118" s="29"/>
      <c r="Z118" s="29"/>
      <c r="AA118" s="31"/>
      <c r="AB118" s="29"/>
      <c r="AC118" s="29"/>
      <c r="AD118" s="4" t="s">
        <v>62</v>
      </c>
      <c r="AE118" s="6" t="s">
        <v>177</v>
      </c>
      <c r="AF118" s="31"/>
    </row>
    <row r="119" spans="1:32" s="7" customFormat="1" ht="120">
      <c r="A119" s="7">
        <v>144</v>
      </c>
      <c r="B119" s="4">
        <v>23160</v>
      </c>
      <c r="C119" s="4" t="str">
        <f>IF(B119&gt;0,"GB1060390"&amp;Summary!B119,"")</f>
        <v>GB106039023160</v>
      </c>
      <c r="D119" s="5" t="s">
        <v>100</v>
      </c>
      <c r="E119" s="5" t="s">
        <v>75</v>
      </c>
      <c r="F119" s="4" t="s">
        <v>65</v>
      </c>
      <c r="G119" s="4" t="s">
        <v>64</v>
      </c>
      <c r="H119" s="4" t="s">
        <v>85</v>
      </c>
      <c r="I119" s="6"/>
      <c r="J119" s="4" t="s">
        <v>46</v>
      </c>
      <c r="K119" s="4" t="s">
        <v>383</v>
      </c>
      <c r="L119" s="12" t="s">
        <v>28</v>
      </c>
      <c r="M119" s="4" t="s">
        <v>50</v>
      </c>
      <c r="N119" s="4" t="s">
        <v>51</v>
      </c>
      <c r="O119" s="7" t="s">
        <v>305</v>
      </c>
      <c r="P119" s="7" t="s">
        <v>373</v>
      </c>
      <c r="Q119" s="6"/>
      <c r="R119" s="6"/>
      <c r="S119" s="4" t="s">
        <v>385</v>
      </c>
      <c r="T119" s="4" t="s">
        <v>384</v>
      </c>
      <c r="U119" s="7" t="s">
        <v>173</v>
      </c>
      <c r="V119" s="4" t="s">
        <v>161</v>
      </c>
      <c r="W119" s="6" t="s">
        <v>174</v>
      </c>
      <c r="X119" s="19" t="s">
        <v>64</v>
      </c>
      <c r="Y119" s="7" t="s">
        <v>34</v>
      </c>
      <c r="Z119" s="7" t="s">
        <v>175</v>
      </c>
      <c r="AA119" s="6" t="s">
        <v>176</v>
      </c>
      <c r="AD119" s="4" t="s">
        <v>75</v>
      </c>
      <c r="AE119" s="6" t="s">
        <v>63</v>
      </c>
      <c r="AF119" s="6"/>
    </row>
    <row r="120" spans="1:32" s="9" customFormat="1" ht="150">
      <c r="A120" s="9">
        <v>156</v>
      </c>
      <c r="B120" s="8">
        <v>23160</v>
      </c>
      <c r="C120" s="4" t="str">
        <f>IF(B120&gt;0,"GB1060390"&amp;Summary!B120,"")</f>
        <v>GB106039023160</v>
      </c>
      <c r="D120" s="10" t="s">
        <v>104</v>
      </c>
      <c r="E120" s="10" t="s">
        <v>75</v>
      </c>
      <c r="F120" s="8" t="s">
        <v>65</v>
      </c>
      <c r="G120" s="8" t="s">
        <v>64</v>
      </c>
      <c r="H120" s="8" t="s">
        <v>85</v>
      </c>
      <c r="I120" s="11"/>
      <c r="J120" s="8" t="s">
        <v>46</v>
      </c>
      <c r="K120" s="8" t="s">
        <v>304</v>
      </c>
      <c r="L120" s="14" t="s">
        <v>28</v>
      </c>
      <c r="M120" s="8" t="s">
        <v>50</v>
      </c>
      <c r="N120" s="8" t="s">
        <v>51</v>
      </c>
      <c r="O120" s="9" t="s">
        <v>160</v>
      </c>
      <c r="P120" s="9" t="s">
        <v>248</v>
      </c>
      <c r="Q120" s="11"/>
      <c r="R120" s="11"/>
      <c r="S120" s="8" t="s">
        <v>395</v>
      </c>
      <c r="T120" s="8" t="s">
        <v>370</v>
      </c>
      <c r="U120" s="9" t="s">
        <v>173</v>
      </c>
      <c r="V120" s="4" t="s">
        <v>162</v>
      </c>
      <c r="W120" s="11" t="s">
        <v>174</v>
      </c>
      <c r="X120" s="19" t="s">
        <v>64</v>
      </c>
      <c r="Y120" s="9" t="s">
        <v>34</v>
      </c>
      <c r="Z120" s="9" t="s">
        <v>396</v>
      </c>
      <c r="AA120" s="11">
        <v>1</v>
      </c>
      <c r="AD120" s="8" t="s">
        <v>75</v>
      </c>
      <c r="AE120" s="11" t="s">
        <v>177</v>
      </c>
      <c r="AF120" s="11" t="s">
        <v>397</v>
      </c>
    </row>
    <row r="121" spans="1:32" s="7" customFormat="1" ht="45.75" customHeight="1" thickBot="1">
      <c r="A121" s="7">
        <v>144</v>
      </c>
      <c r="B121" s="4">
        <v>23160</v>
      </c>
      <c r="C121" s="4" t="str">
        <f>IF(B121&gt;0,"GB1060390"&amp;Summary!B121,"")</f>
        <v>GB106039023160</v>
      </c>
      <c r="D121" s="5" t="s">
        <v>100</v>
      </c>
      <c r="E121" s="5" t="s">
        <v>75</v>
      </c>
      <c r="F121" s="4" t="s">
        <v>65</v>
      </c>
      <c r="G121" s="4" t="s">
        <v>64</v>
      </c>
      <c r="H121" s="4" t="s">
        <v>85</v>
      </c>
      <c r="I121" s="6"/>
      <c r="J121" s="4" t="s">
        <v>46</v>
      </c>
      <c r="K121" s="4" t="s">
        <v>297</v>
      </c>
      <c r="L121" s="12" t="s">
        <v>28</v>
      </c>
      <c r="M121" s="4" t="s">
        <v>50</v>
      </c>
      <c r="N121" s="4" t="s">
        <v>51</v>
      </c>
      <c r="O121" s="33" t="s">
        <v>156</v>
      </c>
      <c r="P121" s="7" t="s">
        <v>373</v>
      </c>
      <c r="Q121" s="6"/>
      <c r="R121" s="6"/>
      <c r="S121" s="4" t="s">
        <v>386</v>
      </c>
      <c r="T121" s="4" t="s">
        <v>370</v>
      </c>
      <c r="U121" s="7" t="s">
        <v>173</v>
      </c>
      <c r="V121" s="15" t="s">
        <v>161</v>
      </c>
      <c r="W121" s="6" t="s">
        <v>364</v>
      </c>
      <c r="X121" s="19" t="s">
        <v>64</v>
      </c>
      <c r="Y121" s="7" t="s">
        <v>34</v>
      </c>
      <c r="Z121" s="7" t="s">
        <v>175</v>
      </c>
      <c r="AA121" s="6" t="s">
        <v>176</v>
      </c>
      <c r="AD121" s="4" t="s">
        <v>75</v>
      </c>
      <c r="AE121" s="6" t="s">
        <v>63</v>
      </c>
      <c r="AF121" s="6"/>
    </row>
    <row r="122" spans="1:32" s="7" customFormat="1" ht="165.75" thickBot="1">
      <c r="A122" s="26">
        <v>154</v>
      </c>
      <c r="B122" s="4">
        <v>23160</v>
      </c>
      <c r="C122" s="4" t="str">
        <f>IF(B122&gt;0,"GB1060390"&amp;Summary!B122,"")</f>
        <v>GB106039023160</v>
      </c>
      <c r="D122" s="5" t="s">
        <v>104</v>
      </c>
      <c r="E122" s="5" t="s">
        <v>75</v>
      </c>
      <c r="F122" s="4" t="s">
        <v>65</v>
      </c>
      <c r="G122" s="4" t="s">
        <v>64</v>
      </c>
      <c r="H122" s="4" t="s">
        <v>85</v>
      </c>
      <c r="I122" s="6"/>
      <c r="J122" s="4" t="s">
        <v>46</v>
      </c>
      <c r="K122" s="4" t="s">
        <v>303</v>
      </c>
      <c r="L122" s="12" t="s">
        <v>28</v>
      </c>
      <c r="M122" s="4" t="s">
        <v>50</v>
      </c>
      <c r="N122" s="4" t="s">
        <v>51</v>
      </c>
      <c r="O122" s="33" t="s">
        <v>155</v>
      </c>
      <c r="P122" s="7" t="s">
        <v>248</v>
      </c>
      <c r="Q122" s="6"/>
      <c r="R122" s="6"/>
      <c r="S122" s="4" t="s">
        <v>394</v>
      </c>
      <c r="T122" s="4" t="s">
        <v>370</v>
      </c>
      <c r="U122" s="7" t="s">
        <v>173</v>
      </c>
      <c r="V122" s="15" t="s">
        <v>162</v>
      </c>
      <c r="W122" s="6" t="s">
        <v>364</v>
      </c>
      <c r="X122" s="19" t="s">
        <v>64</v>
      </c>
      <c r="Y122" s="7" t="s">
        <v>34</v>
      </c>
      <c r="Z122" s="7" t="s">
        <v>175</v>
      </c>
      <c r="AA122" s="6" t="s">
        <v>176</v>
      </c>
      <c r="AD122" s="4" t="s">
        <v>75</v>
      </c>
      <c r="AE122" s="6" t="s">
        <v>177</v>
      </c>
      <c r="AF122" s="6"/>
    </row>
    <row r="123" spans="1:32" s="7" customFormat="1" ht="240.75" thickBot="1">
      <c r="A123" s="7">
        <v>155</v>
      </c>
      <c r="B123" s="4">
        <v>23160</v>
      </c>
      <c r="C123" s="4" t="str">
        <f>IF(B123&gt;0,"GB1060390"&amp;Summary!B123,"")</f>
        <v>GB106039023160</v>
      </c>
      <c r="D123" s="5" t="s">
        <v>104</v>
      </c>
      <c r="E123" s="5" t="s">
        <v>75</v>
      </c>
      <c r="F123" s="4" t="s">
        <v>31</v>
      </c>
      <c r="G123" s="4" t="s">
        <v>64</v>
      </c>
      <c r="H123" s="48"/>
      <c r="I123" s="6"/>
      <c r="J123" s="4" t="s">
        <v>46</v>
      </c>
      <c r="K123" s="4" t="s">
        <v>313</v>
      </c>
      <c r="L123" s="12" t="s">
        <v>28</v>
      </c>
      <c r="M123" s="12" t="s">
        <v>27</v>
      </c>
      <c r="N123" s="12" t="s">
        <v>111</v>
      </c>
      <c r="O123" s="7" t="s">
        <v>312</v>
      </c>
      <c r="P123" s="7" t="s">
        <v>204</v>
      </c>
      <c r="Q123" s="6"/>
      <c r="R123" s="6"/>
      <c r="S123" s="4" t="s">
        <v>315</v>
      </c>
      <c r="T123" s="4" t="s">
        <v>233</v>
      </c>
      <c r="V123" s="15" t="s">
        <v>162</v>
      </c>
      <c r="W123" s="6" t="s">
        <v>174</v>
      </c>
      <c r="X123" s="19" t="s">
        <v>64</v>
      </c>
      <c r="Z123" s="7" t="s">
        <v>314</v>
      </c>
      <c r="AA123" s="6" t="s">
        <v>176</v>
      </c>
      <c r="AD123" s="4" t="s">
        <v>75</v>
      </c>
      <c r="AE123" s="6" t="s">
        <v>177</v>
      </c>
      <c r="AF123" s="6" t="s">
        <v>316</v>
      </c>
    </row>
    <row r="124" spans="1:32" s="7" customFormat="1" ht="105.75" customHeight="1">
      <c r="A124" s="62">
        <v>145</v>
      </c>
      <c r="B124" s="63">
        <v>23160</v>
      </c>
      <c r="C124" s="4" t="str">
        <f>IF(B124&gt;0,"GB1060390"&amp;Summary!B124,"")</f>
        <v>GB106039023160</v>
      </c>
      <c r="D124" s="64" t="s">
        <v>100</v>
      </c>
      <c r="E124" s="64" t="s">
        <v>75</v>
      </c>
      <c r="F124" s="63" t="s">
        <v>65</v>
      </c>
      <c r="G124" s="63" t="s">
        <v>64</v>
      </c>
      <c r="H124" s="63" t="s">
        <v>85</v>
      </c>
      <c r="I124" s="65"/>
      <c r="J124" s="63" t="s">
        <v>46</v>
      </c>
      <c r="K124" s="63" t="s">
        <v>298</v>
      </c>
      <c r="L124" s="66" t="s">
        <v>28</v>
      </c>
      <c r="M124" s="63" t="s">
        <v>50</v>
      </c>
      <c r="N124" s="63" t="s">
        <v>51</v>
      </c>
      <c r="O124" s="33" t="s">
        <v>157</v>
      </c>
      <c r="P124" s="67"/>
      <c r="Q124" s="65"/>
      <c r="R124" s="65"/>
      <c r="S124" s="63"/>
      <c r="T124" s="63"/>
      <c r="U124" s="67"/>
      <c r="V124" s="63" t="s">
        <v>161</v>
      </c>
      <c r="W124" s="65"/>
      <c r="X124" s="68" t="s">
        <v>64</v>
      </c>
      <c r="Y124" s="67"/>
      <c r="Z124" s="67"/>
      <c r="AA124" s="65"/>
      <c r="AB124" s="67"/>
      <c r="AC124" s="67"/>
      <c r="AD124" s="63"/>
      <c r="AE124" s="65"/>
      <c r="AF124" s="65"/>
    </row>
    <row r="125" spans="1:32" s="7" customFormat="1" ht="150">
      <c r="A125" s="7">
        <v>146</v>
      </c>
      <c r="B125" s="4">
        <v>23160</v>
      </c>
      <c r="C125" s="4" t="str">
        <f>IF(B125&gt;0,"GB1060390"&amp;Summary!B125,"")</f>
        <v>GB106039023160</v>
      </c>
      <c r="D125" s="5" t="s">
        <v>100</v>
      </c>
      <c r="E125" s="5" t="s">
        <v>75</v>
      </c>
      <c r="F125" s="4" t="s">
        <v>65</v>
      </c>
      <c r="G125" s="4" t="s">
        <v>64</v>
      </c>
      <c r="H125" s="4" t="s">
        <v>85</v>
      </c>
      <c r="I125" s="6"/>
      <c r="J125" s="4" t="s">
        <v>46</v>
      </c>
      <c r="K125" s="4" t="s">
        <v>299</v>
      </c>
      <c r="L125" s="12" t="s">
        <v>28</v>
      </c>
      <c r="M125" s="4" t="s">
        <v>50</v>
      </c>
      <c r="N125" s="4" t="s">
        <v>51</v>
      </c>
      <c r="O125" s="7" t="s">
        <v>158</v>
      </c>
      <c r="P125" s="7" t="s">
        <v>248</v>
      </c>
      <c r="Q125" s="6"/>
      <c r="R125" s="6"/>
      <c r="S125" s="4" t="s">
        <v>387</v>
      </c>
      <c r="T125" s="4" t="s">
        <v>244</v>
      </c>
      <c r="U125" s="7" t="s">
        <v>173</v>
      </c>
      <c r="V125" s="4" t="s">
        <v>161</v>
      </c>
      <c r="W125" s="6" t="s">
        <v>364</v>
      </c>
      <c r="X125" s="19" t="s">
        <v>64</v>
      </c>
      <c r="Y125" s="7" t="s">
        <v>34</v>
      </c>
      <c r="Z125" s="7" t="s">
        <v>175</v>
      </c>
      <c r="AA125" s="6" t="s">
        <v>176</v>
      </c>
      <c r="AD125" s="4" t="s">
        <v>75</v>
      </c>
      <c r="AE125" s="6" t="s">
        <v>177</v>
      </c>
      <c r="AF125" s="6"/>
    </row>
    <row r="126" spans="1:32" s="7" customFormat="1" ht="165">
      <c r="A126" s="7">
        <v>147</v>
      </c>
      <c r="B126" s="4">
        <v>23160</v>
      </c>
      <c r="C126" s="4" t="str">
        <f>IF(B126&gt;0,"GB1060390"&amp;Summary!B126,"")</f>
        <v>GB106039023160</v>
      </c>
      <c r="D126" s="5" t="s">
        <v>100</v>
      </c>
      <c r="E126" s="5" t="s">
        <v>75</v>
      </c>
      <c r="F126" s="4" t="s">
        <v>65</v>
      </c>
      <c r="G126" s="4" t="s">
        <v>64</v>
      </c>
      <c r="H126" s="4" t="s">
        <v>85</v>
      </c>
      <c r="I126" s="6"/>
      <c r="J126" s="4" t="s">
        <v>46</v>
      </c>
      <c r="K126" s="4" t="s">
        <v>300</v>
      </c>
      <c r="L126" s="12" t="s">
        <v>28</v>
      </c>
      <c r="M126" s="4" t="s">
        <v>50</v>
      </c>
      <c r="N126" s="4" t="s">
        <v>51</v>
      </c>
      <c r="O126" s="7" t="s">
        <v>159</v>
      </c>
      <c r="P126" s="7" t="s">
        <v>248</v>
      </c>
      <c r="Q126" s="6"/>
      <c r="R126" s="6"/>
      <c r="S126" s="4" t="s">
        <v>387</v>
      </c>
      <c r="T126" s="4" t="s">
        <v>370</v>
      </c>
      <c r="U126" s="7" t="s">
        <v>173</v>
      </c>
      <c r="V126" s="4" t="s">
        <v>161</v>
      </c>
      <c r="W126" s="6"/>
      <c r="X126" s="19" t="s">
        <v>64</v>
      </c>
      <c r="Y126" s="7" t="s">
        <v>34</v>
      </c>
      <c r="Z126" s="7" t="s">
        <v>175</v>
      </c>
      <c r="AA126" s="6" t="s">
        <v>176</v>
      </c>
      <c r="AD126" s="4" t="s">
        <v>75</v>
      </c>
      <c r="AE126" s="6" t="s">
        <v>177</v>
      </c>
      <c r="AF126" s="6"/>
    </row>
    <row r="127" spans="1:32" s="67" customFormat="1" ht="180">
      <c r="A127" s="7">
        <v>152</v>
      </c>
      <c r="B127" s="4">
        <v>23160</v>
      </c>
      <c r="C127" s="4" t="str">
        <f>IF(B127&gt;0,"GB1060390"&amp;Summary!B127,"")</f>
        <v>GB106039023160</v>
      </c>
      <c r="D127" s="5" t="s">
        <v>104</v>
      </c>
      <c r="E127" s="5" t="s">
        <v>75</v>
      </c>
      <c r="F127" s="4" t="s">
        <v>65</v>
      </c>
      <c r="G127" s="4" t="s">
        <v>64</v>
      </c>
      <c r="H127" s="4" t="s">
        <v>85</v>
      </c>
      <c r="I127" s="6"/>
      <c r="J127" s="4" t="s">
        <v>46</v>
      </c>
      <c r="K127" s="4" t="s">
        <v>301</v>
      </c>
      <c r="L127" s="12" t="s">
        <v>28</v>
      </c>
      <c r="M127" s="4" t="s">
        <v>50</v>
      </c>
      <c r="N127" s="4" t="s">
        <v>51</v>
      </c>
      <c r="O127" s="33" t="s">
        <v>153</v>
      </c>
      <c r="P127" s="7" t="s">
        <v>358</v>
      </c>
      <c r="Q127" s="6"/>
      <c r="R127" s="6"/>
      <c r="S127" s="4" t="s">
        <v>166</v>
      </c>
      <c r="T127" s="4" t="s">
        <v>247</v>
      </c>
      <c r="U127" s="7" t="s">
        <v>173</v>
      </c>
      <c r="V127" s="4" t="s">
        <v>162</v>
      </c>
      <c r="W127" s="6" t="s">
        <v>174</v>
      </c>
      <c r="X127" s="19" t="s">
        <v>64</v>
      </c>
      <c r="Y127" s="7" t="s">
        <v>34</v>
      </c>
      <c r="Z127" s="7" t="s">
        <v>175</v>
      </c>
      <c r="AA127" s="6" t="s">
        <v>182</v>
      </c>
      <c r="AB127" s="7"/>
      <c r="AC127" s="7"/>
      <c r="AD127" s="4" t="s">
        <v>75</v>
      </c>
      <c r="AE127" s="6" t="s">
        <v>177</v>
      </c>
      <c r="AF127" s="6"/>
    </row>
    <row r="128" spans="1:32" s="7" customFormat="1" ht="210">
      <c r="A128" s="7">
        <v>153</v>
      </c>
      <c r="B128" s="4">
        <v>23160</v>
      </c>
      <c r="C128" s="4" t="str">
        <f>IF(B128&gt;0,"GB1060390"&amp;Summary!B128,"")</f>
        <v>GB106039023160</v>
      </c>
      <c r="D128" s="5" t="s">
        <v>104</v>
      </c>
      <c r="E128" s="5" t="s">
        <v>75</v>
      </c>
      <c r="F128" s="4" t="s">
        <v>65</v>
      </c>
      <c r="G128" s="4" t="s">
        <v>64</v>
      </c>
      <c r="H128" s="4" t="s">
        <v>85</v>
      </c>
      <c r="I128" s="6"/>
      <c r="J128" s="4" t="s">
        <v>46</v>
      </c>
      <c r="K128" s="4" t="s">
        <v>302</v>
      </c>
      <c r="L128" s="12" t="s">
        <v>28</v>
      </c>
      <c r="M128" s="4" t="s">
        <v>50</v>
      </c>
      <c r="N128" s="4" t="s">
        <v>51</v>
      </c>
      <c r="O128" s="7" t="s">
        <v>154</v>
      </c>
      <c r="P128" s="7" t="s">
        <v>251</v>
      </c>
      <c r="Q128" s="6"/>
      <c r="R128" s="6"/>
      <c r="S128" s="4" t="s">
        <v>392</v>
      </c>
      <c r="T128" s="4" t="s">
        <v>253</v>
      </c>
      <c r="U128" s="7" t="s">
        <v>173</v>
      </c>
      <c r="V128" s="4" t="s">
        <v>162</v>
      </c>
      <c r="W128" s="6" t="s">
        <v>59</v>
      </c>
      <c r="X128" s="19" t="s">
        <v>64</v>
      </c>
      <c r="Y128" s="7" t="s">
        <v>34</v>
      </c>
      <c r="Z128" s="7" t="s">
        <v>175</v>
      </c>
      <c r="AA128" s="6" t="s">
        <v>393</v>
      </c>
      <c r="AD128" s="4" t="s">
        <v>75</v>
      </c>
      <c r="AE128" s="6" t="s">
        <v>177</v>
      </c>
      <c r="AF128" s="6"/>
    </row>
    <row r="129" spans="1:32" s="7" customFormat="1" ht="135">
      <c r="A129" s="26">
        <v>157</v>
      </c>
      <c r="B129" s="4">
        <v>23190</v>
      </c>
      <c r="C129" s="4" t="str">
        <f>IF(B129&gt;0,"GB1060390"&amp;Summary!B129,"")</f>
        <v>GB106039023190</v>
      </c>
      <c r="D129" s="5" t="s">
        <v>42</v>
      </c>
      <c r="E129" s="5" t="s">
        <v>75</v>
      </c>
      <c r="F129" s="4" t="s">
        <v>65</v>
      </c>
      <c r="G129" s="4" t="s">
        <v>44</v>
      </c>
      <c r="H129" s="4" t="s">
        <v>108</v>
      </c>
      <c r="I129" s="6"/>
      <c r="J129" s="4" t="s">
        <v>69</v>
      </c>
      <c r="K129" s="4" t="s">
        <v>335</v>
      </c>
      <c r="L129" s="4" t="s">
        <v>66</v>
      </c>
      <c r="M129" s="4" t="s">
        <v>343</v>
      </c>
      <c r="N129" s="4" t="s">
        <v>344</v>
      </c>
      <c r="Q129" s="6"/>
      <c r="R129" s="6"/>
      <c r="S129" s="4" t="s">
        <v>350</v>
      </c>
      <c r="T129" s="4"/>
      <c r="U129" s="7" t="s">
        <v>173</v>
      </c>
      <c r="V129" s="4" t="s">
        <v>351</v>
      </c>
      <c r="W129" s="6" t="s">
        <v>59</v>
      </c>
      <c r="AA129" s="6"/>
      <c r="AD129" s="4" t="s">
        <v>62</v>
      </c>
      <c r="AE129" s="6" t="s">
        <v>177</v>
      </c>
      <c r="AF129" s="6"/>
    </row>
    <row r="130" spans="1:32" s="7" customFormat="1" ht="135.75" thickBot="1">
      <c r="A130" s="7">
        <v>161</v>
      </c>
      <c r="B130" s="4">
        <v>23190</v>
      </c>
      <c r="C130" s="4" t="str">
        <f>IF(B130&gt;0,"GB1060390"&amp;Summary!B130,"")</f>
        <v>GB106039023190</v>
      </c>
      <c r="D130" s="5" t="s">
        <v>42</v>
      </c>
      <c r="E130" s="5" t="s">
        <v>75</v>
      </c>
      <c r="F130" s="4" t="s">
        <v>65</v>
      </c>
      <c r="G130" s="4" t="s">
        <v>44</v>
      </c>
      <c r="H130" s="4" t="s">
        <v>109</v>
      </c>
      <c r="I130" s="6"/>
      <c r="J130" s="4" t="s">
        <v>69</v>
      </c>
      <c r="K130" s="4" t="s">
        <v>335</v>
      </c>
      <c r="L130" s="4" t="s">
        <v>66</v>
      </c>
      <c r="M130" s="4" t="s">
        <v>343</v>
      </c>
      <c r="N130" s="4" t="s">
        <v>344</v>
      </c>
      <c r="Q130" s="6"/>
      <c r="R130" s="6"/>
      <c r="S130" s="4" t="s">
        <v>350</v>
      </c>
      <c r="T130" s="4"/>
      <c r="U130" s="7" t="s">
        <v>173</v>
      </c>
      <c r="V130" s="4" t="s">
        <v>351</v>
      </c>
      <c r="W130" s="6" t="s">
        <v>59</v>
      </c>
      <c r="AA130" s="6"/>
      <c r="AD130" s="4" t="s">
        <v>62</v>
      </c>
      <c r="AE130" s="6" t="s">
        <v>177</v>
      </c>
      <c r="AF130" s="6"/>
    </row>
    <row r="131" spans="1:32" s="69" customFormat="1" ht="75.75" thickBot="1">
      <c r="A131" s="69">
        <v>161</v>
      </c>
      <c r="B131" s="70">
        <v>23190</v>
      </c>
      <c r="C131" s="4" t="str">
        <f>IF(B131&gt;0,"GB1060390"&amp;Summary!B131,"")</f>
        <v>GB106039023190</v>
      </c>
      <c r="D131" s="71" t="s">
        <v>42</v>
      </c>
      <c r="E131" s="71" t="s">
        <v>75</v>
      </c>
      <c r="F131" s="70" t="s">
        <v>65</v>
      </c>
      <c r="G131" s="70" t="s">
        <v>44</v>
      </c>
      <c r="H131" s="70" t="s">
        <v>109</v>
      </c>
      <c r="I131" s="72"/>
      <c r="J131" s="70" t="s">
        <v>69</v>
      </c>
      <c r="K131" s="70" t="s">
        <v>334</v>
      </c>
      <c r="L131" s="4"/>
      <c r="M131" s="4"/>
      <c r="N131" s="4"/>
      <c r="Q131" s="72"/>
      <c r="R131" s="72"/>
      <c r="S131" s="70" t="s">
        <v>350</v>
      </c>
      <c r="T131" s="70"/>
      <c r="U131" s="69" t="s">
        <v>173</v>
      </c>
      <c r="V131" s="4" t="s">
        <v>351</v>
      </c>
      <c r="W131" s="72" t="s">
        <v>59</v>
      </c>
      <c r="AA131" s="72"/>
      <c r="AD131" s="70" t="s">
        <v>62</v>
      </c>
      <c r="AE131" s="72" t="s">
        <v>177</v>
      </c>
      <c r="AF131" s="72"/>
    </row>
    <row r="132" spans="1:32" s="7" customFormat="1" ht="165">
      <c r="A132" s="7">
        <v>161</v>
      </c>
      <c r="B132" s="4">
        <v>23190</v>
      </c>
      <c r="C132" s="4" t="str">
        <f>IF(B132&gt;0,"GB1060390"&amp;Summary!B132,"")</f>
        <v>GB106039023190</v>
      </c>
      <c r="D132" s="5" t="s">
        <v>42</v>
      </c>
      <c r="E132" s="5" t="s">
        <v>75</v>
      </c>
      <c r="F132" s="4" t="s">
        <v>65</v>
      </c>
      <c r="G132" s="4" t="s">
        <v>44</v>
      </c>
      <c r="H132" s="4" t="s">
        <v>109</v>
      </c>
      <c r="I132" s="6"/>
      <c r="J132" s="4" t="s">
        <v>69</v>
      </c>
      <c r="K132" s="4" t="s">
        <v>336</v>
      </c>
      <c r="L132" s="4" t="s">
        <v>66</v>
      </c>
      <c r="M132" s="4" t="s">
        <v>343</v>
      </c>
      <c r="N132" s="4" t="s">
        <v>345</v>
      </c>
      <c r="Q132" s="6"/>
      <c r="R132" s="6"/>
      <c r="S132" s="4" t="s">
        <v>350</v>
      </c>
      <c r="T132" s="4"/>
      <c r="U132" s="7" t="s">
        <v>173</v>
      </c>
      <c r="V132" s="4" t="s">
        <v>351</v>
      </c>
      <c r="W132" s="6" t="s">
        <v>59</v>
      </c>
      <c r="AA132" s="6"/>
      <c r="AD132" s="4" t="s">
        <v>62</v>
      </c>
      <c r="AE132" s="6" t="s">
        <v>177</v>
      </c>
      <c r="AF132" s="6"/>
    </row>
    <row r="133" spans="1:32" s="7" customFormat="1" ht="375">
      <c r="A133" s="26">
        <v>157</v>
      </c>
      <c r="B133" s="4">
        <v>23190</v>
      </c>
      <c r="C133" s="4" t="str">
        <f>IF(B133&gt;0,"GB1060390"&amp;Summary!B133,"")</f>
        <v>GB106039023190</v>
      </c>
      <c r="D133" s="5" t="s">
        <v>42</v>
      </c>
      <c r="E133" s="5" t="s">
        <v>75</v>
      </c>
      <c r="F133" s="4" t="s">
        <v>65</v>
      </c>
      <c r="G133" s="4" t="s">
        <v>44</v>
      </c>
      <c r="H133" s="4" t="s">
        <v>108</v>
      </c>
      <c r="I133" s="6"/>
      <c r="J133" s="4" t="s">
        <v>69</v>
      </c>
      <c r="K133" s="4" t="s">
        <v>339</v>
      </c>
      <c r="L133" s="4" t="s">
        <v>66</v>
      </c>
      <c r="M133" s="4" t="s">
        <v>163</v>
      </c>
      <c r="N133" s="4" t="s">
        <v>342</v>
      </c>
      <c r="Q133" s="6"/>
      <c r="R133" s="6"/>
      <c r="S133" s="4" t="s">
        <v>350</v>
      </c>
      <c r="T133" s="4"/>
      <c r="U133" s="7" t="s">
        <v>173</v>
      </c>
      <c r="V133" s="4" t="s">
        <v>351</v>
      </c>
      <c r="W133" s="6" t="s">
        <v>59</v>
      </c>
      <c r="AA133" s="6"/>
      <c r="AD133" s="4" t="s">
        <v>62</v>
      </c>
      <c r="AE133" s="6" t="s">
        <v>177</v>
      </c>
      <c r="AF133" s="6"/>
    </row>
    <row r="134" spans="1:32" s="7" customFormat="1" ht="375">
      <c r="A134" s="7">
        <v>161</v>
      </c>
      <c r="B134" s="4">
        <v>23190</v>
      </c>
      <c r="C134" s="4" t="str">
        <f>IF(B134&gt;0,"GB1060390"&amp;Summary!B134,"")</f>
        <v>GB106039023190</v>
      </c>
      <c r="D134" s="5" t="s">
        <v>42</v>
      </c>
      <c r="E134" s="5" t="s">
        <v>75</v>
      </c>
      <c r="F134" s="4" t="s">
        <v>65</v>
      </c>
      <c r="G134" s="4" t="s">
        <v>44</v>
      </c>
      <c r="H134" s="4" t="s">
        <v>109</v>
      </c>
      <c r="I134" s="6"/>
      <c r="J134" s="4" t="s">
        <v>69</v>
      </c>
      <c r="K134" s="4" t="s">
        <v>339</v>
      </c>
      <c r="L134" s="4" t="s">
        <v>66</v>
      </c>
      <c r="M134" s="4" t="s">
        <v>163</v>
      </c>
      <c r="N134" s="4" t="s">
        <v>342</v>
      </c>
      <c r="Q134" s="6"/>
      <c r="R134" s="6"/>
      <c r="S134" s="4" t="s">
        <v>350</v>
      </c>
      <c r="T134" s="4"/>
      <c r="U134" s="7" t="s">
        <v>173</v>
      </c>
      <c r="V134" s="4" t="s">
        <v>351</v>
      </c>
      <c r="W134" s="6" t="s">
        <v>59</v>
      </c>
      <c r="AA134" s="6"/>
      <c r="AD134" s="4" t="s">
        <v>62</v>
      </c>
      <c r="AE134" s="6" t="s">
        <v>177</v>
      </c>
      <c r="AF134" s="6"/>
    </row>
    <row r="135" spans="1:32" s="42" customFormat="1" ht="210">
      <c r="A135" s="26">
        <v>157</v>
      </c>
      <c r="B135" s="4">
        <v>23190</v>
      </c>
      <c r="C135" s="4" t="str">
        <f>IF(B135&gt;0,"GB1060390"&amp;Summary!B135,"")</f>
        <v>GB106039023190</v>
      </c>
      <c r="D135" s="5" t="s">
        <v>42</v>
      </c>
      <c r="E135" s="5" t="s">
        <v>75</v>
      </c>
      <c r="F135" s="4" t="s">
        <v>65</v>
      </c>
      <c r="G135" s="4" t="s">
        <v>44</v>
      </c>
      <c r="H135" s="4" t="s">
        <v>108</v>
      </c>
      <c r="I135" s="41"/>
      <c r="J135" s="40" t="s">
        <v>69</v>
      </c>
      <c r="K135" s="40" t="s">
        <v>338</v>
      </c>
      <c r="L135" s="4" t="s">
        <v>66</v>
      </c>
      <c r="M135" s="4" t="s">
        <v>163</v>
      </c>
      <c r="N135" s="4" t="s">
        <v>342</v>
      </c>
      <c r="Q135" s="41"/>
      <c r="R135" s="41"/>
      <c r="S135" s="40" t="s">
        <v>350</v>
      </c>
      <c r="T135" s="40"/>
      <c r="U135" s="42" t="s">
        <v>173</v>
      </c>
      <c r="V135" s="4" t="s">
        <v>351</v>
      </c>
      <c r="W135" s="41" t="s">
        <v>59</v>
      </c>
      <c r="X135" s="7"/>
      <c r="AA135" s="41"/>
      <c r="AD135" s="40" t="s">
        <v>62</v>
      </c>
      <c r="AE135" s="41" t="s">
        <v>177</v>
      </c>
      <c r="AF135" s="41"/>
    </row>
    <row r="136" spans="1:32" s="17" customFormat="1" ht="210.75" thickBot="1">
      <c r="A136" s="17">
        <v>161</v>
      </c>
      <c r="B136" s="15">
        <v>23190</v>
      </c>
      <c r="C136" s="4" t="str">
        <f>IF(B136&gt;0,"GB1060390"&amp;Summary!B136,"")</f>
        <v>GB106039023190</v>
      </c>
      <c r="D136" s="51" t="s">
        <v>42</v>
      </c>
      <c r="E136" s="51" t="s">
        <v>75</v>
      </c>
      <c r="F136" s="15" t="s">
        <v>65</v>
      </c>
      <c r="G136" s="15" t="s">
        <v>44</v>
      </c>
      <c r="H136" s="15" t="s">
        <v>109</v>
      </c>
      <c r="I136" s="16"/>
      <c r="J136" s="15" t="s">
        <v>69</v>
      </c>
      <c r="K136" s="15" t="s">
        <v>338</v>
      </c>
      <c r="L136" s="15" t="s">
        <v>66</v>
      </c>
      <c r="M136" s="15" t="s">
        <v>163</v>
      </c>
      <c r="N136" s="15" t="s">
        <v>342</v>
      </c>
      <c r="Q136" s="16"/>
      <c r="R136" s="16"/>
      <c r="S136" s="15" t="s">
        <v>350</v>
      </c>
      <c r="T136" s="15"/>
      <c r="U136" s="17" t="s">
        <v>173</v>
      </c>
      <c r="V136" s="15" t="s">
        <v>351</v>
      </c>
      <c r="W136" s="16" t="s">
        <v>59</v>
      </c>
      <c r="X136" s="7"/>
      <c r="AA136" s="16"/>
      <c r="AD136" s="15" t="s">
        <v>62</v>
      </c>
      <c r="AE136" s="16" t="s">
        <v>177</v>
      </c>
      <c r="AF136" s="16"/>
    </row>
  </sheetData>
  <sortState ref="A3:BG136">
    <sortCondition ref="C3:C136"/>
    <sortCondition ref="K3:K136"/>
  </sortState>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A1:BN135"/>
  <sheetViews>
    <sheetView topLeftCell="AF1" zoomScale="55" zoomScaleNormal="55" workbookViewId="0">
      <selection activeCell="AQ114" sqref="AQ114"/>
    </sheetView>
  </sheetViews>
  <sheetFormatPr defaultRowHeight="15"/>
  <cols>
    <col min="1" max="1" width="4.44140625" customWidth="1"/>
    <col min="2" max="2" width="2.77734375" customWidth="1"/>
    <col min="3" max="3" width="5.5546875" customWidth="1"/>
    <col min="4" max="4" width="121.21875" customWidth="1"/>
    <col min="5" max="5" width="5.44140625" customWidth="1"/>
    <col min="6" max="6" width="6.21875" customWidth="1"/>
    <col min="7" max="7" width="6.88671875" customWidth="1"/>
    <col min="8" max="8" width="14.77734375" customWidth="1"/>
    <col min="9" max="9" width="29.5546875" customWidth="1"/>
    <col min="10" max="10" width="10.6640625" customWidth="1"/>
    <col min="11" max="11" width="27.88671875" customWidth="1"/>
    <col min="12" max="12" width="21.21875" customWidth="1"/>
    <col min="13" max="13" width="19.5546875" customWidth="1"/>
    <col min="14" max="14" width="17.77734375" customWidth="1"/>
    <col min="15" max="15" width="31.6640625" customWidth="1"/>
    <col min="16" max="16" width="23.6640625" customWidth="1"/>
    <col min="17" max="17" width="24.21875" customWidth="1"/>
    <col min="18" max="18" width="31.33203125" customWidth="1"/>
    <col min="19" max="19" width="27.88671875" customWidth="1"/>
    <col min="20" max="20" width="29.33203125" customWidth="1"/>
    <col min="21" max="21" width="27.6640625" customWidth="1"/>
    <col min="22" max="22" width="26.88671875" customWidth="1"/>
    <col min="23" max="23" width="29.33203125" customWidth="1"/>
    <col min="24" max="24" width="27.44140625" customWidth="1"/>
    <col min="25" max="25" width="34.109375" customWidth="1"/>
    <col min="26" max="26" width="32.5546875" customWidth="1"/>
    <col min="27" max="27" width="30.109375" customWidth="1"/>
    <col min="28" max="28" width="21.44140625" customWidth="1"/>
    <col min="29" max="29" width="21.6640625" customWidth="1"/>
    <col min="30" max="30" width="20.77734375" customWidth="1"/>
    <col min="31" max="31" width="23" customWidth="1"/>
    <col min="32" max="32" width="20.5546875" customWidth="1"/>
    <col min="33" max="33" width="17.33203125" customWidth="1"/>
    <col min="34" max="34" width="12.77734375" customWidth="1"/>
    <col min="35" max="35" width="15.33203125" customWidth="1"/>
    <col min="36" max="36" width="18.77734375" customWidth="1"/>
    <col min="37" max="37" width="25.88671875" style="1" customWidth="1"/>
    <col min="44" max="44" width="8.88671875" style="1"/>
    <col min="51" max="52" width="9.88671875" bestFit="1" customWidth="1"/>
    <col min="55" max="55" width="16" customWidth="1"/>
  </cols>
  <sheetData>
    <row r="1" spans="1:66" ht="15.75">
      <c r="A1" s="75" t="s">
        <v>408</v>
      </c>
      <c r="B1" s="75" t="s">
        <v>409</v>
      </c>
      <c r="C1" s="75" t="s">
        <v>410</v>
      </c>
      <c r="D1" s="75" t="s">
        <v>6</v>
      </c>
      <c r="E1" s="75" t="s">
        <v>31</v>
      </c>
      <c r="F1" s="75" t="s">
        <v>411</v>
      </c>
      <c r="G1" s="75" t="s">
        <v>412</v>
      </c>
      <c r="H1" s="75" t="s">
        <v>413</v>
      </c>
      <c r="I1" s="75" t="s">
        <v>414</v>
      </c>
      <c r="J1" s="75" t="s">
        <v>415</v>
      </c>
      <c r="K1" s="75" t="s">
        <v>1</v>
      </c>
      <c r="L1" s="75" t="s">
        <v>416</v>
      </c>
      <c r="M1" s="75" t="s">
        <v>417</v>
      </c>
      <c r="N1" s="75" t="s">
        <v>418</v>
      </c>
      <c r="O1" s="75" t="s">
        <v>419</v>
      </c>
      <c r="P1" s="75" t="s">
        <v>420</v>
      </c>
      <c r="Q1" s="75" t="s">
        <v>10</v>
      </c>
      <c r="R1" s="75" t="s">
        <v>421</v>
      </c>
      <c r="S1" s="75" t="s">
        <v>422</v>
      </c>
      <c r="T1" s="75" t="s">
        <v>423</v>
      </c>
      <c r="U1" s="75" t="s">
        <v>424</v>
      </c>
      <c r="V1" s="75" t="s">
        <v>425</v>
      </c>
      <c r="W1" s="75" t="s">
        <v>426</v>
      </c>
      <c r="X1" s="75" t="s">
        <v>427</v>
      </c>
      <c r="Y1" s="75" t="s">
        <v>428</v>
      </c>
      <c r="Z1" s="75" t="s">
        <v>429</v>
      </c>
      <c r="AA1" s="75" t="s">
        <v>430</v>
      </c>
      <c r="AB1" s="75" t="s">
        <v>431</v>
      </c>
      <c r="AC1" s="75" t="s">
        <v>432</v>
      </c>
      <c r="AD1" s="75" t="s">
        <v>433</v>
      </c>
      <c r="AE1" s="75" t="s">
        <v>434</v>
      </c>
      <c r="AF1" s="75" t="s">
        <v>435</v>
      </c>
      <c r="AG1" s="75" t="s">
        <v>436</v>
      </c>
      <c r="AH1" s="75" t="s">
        <v>437</v>
      </c>
      <c r="AI1" s="75" t="s">
        <v>438</v>
      </c>
      <c r="AJ1" s="75" t="s">
        <v>439</v>
      </c>
      <c r="AK1" s="75"/>
      <c r="AL1" s="75" t="s">
        <v>440</v>
      </c>
      <c r="AM1" s="75" t="s">
        <v>441</v>
      </c>
      <c r="AN1" s="75" t="s">
        <v>442</v>
      </c>
      <c r="AO1" s="75" t="s">
        <v>443</v>
      </c>
      <c r="AP1" s="75" t="s">
        <v>444</v>
      </c>
      <c r="AQ1" s="75" t="s">
        <v>445</v>
      </c>
      <c r="AR1" s="75" t="s">
        <v>530</v>
      </c>
      <c r="AS1" s="75" t="s">
        <v>446</v>
      </c>
      <c r="AT1" s="75" t="s">
        <v>447</v>
      </c>
      <c r="AU1" s="75" t="s">
        <v>448</v>
      </c>
      <c r="AV1" s="75" t="s">
        <v>449</v>
      </c>
      <c r="AW1" s="75" t="s">
        <v>450</v>
      </c>
      <c r="AX1" s="75" t="s">
        <v>451</v>
      </c>
      <c r="AY1" s="76" t="s">
        <v>452</v>
      </c>
      <c r="AZ1" s="76" t="s">
        <v>453</v>
      </c>
      <c r="BA1" s="75" t="s">
        <v>454</v>
      </c>
      <c r="BB1" s="75" t="s">
        <v>455</v>
      </c>
      <c r="BC1" s="75" t="s">
        <v>456</v>
      </c>
      <c r="BD1" s="75" t="s">
        <v>457</v>
      </c>
      <c r="BE1" s="75" t="s">
        <v>458</v>
      </c>
      <c r="BF1" s="75" t="s">
        <v>459</v>
      </c>
      <c r="BG1" s="75" t="s">
        <v>460</v>
      </c>
      <c r="BH1" s="75" t="s">
        <v>461</v>
      </c>
      <c r="BI1" s="75" t="s">
        <v>462</v>
      </c>
      <c r="BJ1" s="75" t="s">
        <v>463</v>
      </c>
      <c r="BK1" s="75" t="s">
        <v>464</v>
      </c>
      <c r="BL1" s="75" t="s">
        <v>465</v>
      </c>
      <c r="BM1" s="75"/>
      <c r="BN1" s="75" t="s">
        <v>529</v>
      </c>
    </row>
    <row r="2" spans="1:66">
      <c r="A2" s="81" t="s">
        <v>468</v>
      </c>
      <c r="B2" s="81" t="s">
        <v>469</v>
      </c>
      <c r="C2" s="81"/>
      <c r="D2" s="81" t="str">
        <f>Summary!K3</f>
        <v xml:space="preserve">Bank alterations to give channel width variation and two-stage channels. Introduction of meanders in straightened river sections. </v>
      </c>
      <c r="E2" s="91" t="str">
        <f>IF(Summary!F3="improve","No","Yes")</f>
        <v>No</v>
      </c>
      <c r="F2" s="81"/>
      <c r="G2" s="81" t="str">
        <f>Summary!L3</f>
        <v>Improve modified habitats</v>
      </c>
      <c r="H2" s="81" t="str">
        <f>Summary!M3</f>
        <v>Improve condition of channel bed and/or banks/shoreline</v>
      </c>
      <c r="I2" s="81" t="str">
        <f>Summary!N3</f>
        <v>Bank rehabilitation / reprofiling</v>
      </c>
      <c r="J2" s="81" t="str">
        <f>Summary!J3</f>
        <v>Fisheries</v>
      </c>
      <c r="K2" s="81" t="str">
        <f>IF(Summary!B3&gt;1,"GB1060390"&amp;Summary!B3,"")</f>
        <v>GB106039017080</v>
      </c>
      <c r="L2" t="str">
        <f>Summary!V3</f>
        <v>Contribute to improvement of more than 1 elelment</v>
      </c>
      <c r="M2" t="str">
        <f>IF(Summary!W3="vc","Very Certain",IF(Summary!W3="UC","Uncertain",IF(Summary!W3="QC","Quite Certain","")))</f>
        <v>Very Certain</v>
      </c>
      <c r="N2" s="79" t="s">
        <v>528</v>
      </c>
      <c r="O2" s="79" t="str">
        <f>IF(Summary!P3="","",Summary!P3)</f>
        <v>200m</v>
      </c>
      <c r="R2" s="1" t="s">
        <v>467</v>
      </c>
      <c r="S2" t="str">
        <f>Summary!S3</f>
        <v>WLT, WTT</v>
      </c>
      <c r="V2" s="6" t="s">
        <v>182</v>
      </c>
      <c r="AK2" s="7" t="s">
        <v>265</v>
      </c>
      <c r="AL2" s="79"/>
      <c r="AM2" s="79"/>
      <c r="AN2" s="79"/>
      <c r="AO2" s="79"/>
      <c r="AP2" s="79"/>
      <c r="AQ2" s="79"/>
      <c r="AR2" s="79"/>
      <c r="AS2" s="79"/>
      <c r="AT2" s="79"/>
      <c r="AU2" t="str">
        <f>Summary!U3</f>
        <v>unfunded</v>
      </c>
      <c r="AW2" s="79" t="s">
        <v>34</v>
      </c>
      <c r="AY2" s="77">
        <v>41604</v>
      </c>
      <c r="AZ2" s="77">
        <v>41604</v>
      </c>
      <c r="BA2" s="1" t="s">
        <v>466</v>
      </c>
    </row>
    <row r="3" spans="1:66">
      <c r="A3" s="81" t="s">
        <v>470</v>
      </c>
      <c r="B3" s="81" t="s">
        <v>469</v>
      </c>
      <c r="C3" s="81"/>
      <c r="D3" s="81" t="str">
        <f>Summary!K4</f>
        <v xml:space="preserve">Bank alterations to give channel width variation and two-stage channels. Introduction of meanders in straightened river sections. </v>
      </c>
      <c r="E3" s="91" t="str">
        <f>IF(Summary!F4="improve","No","Yes")</f>
        <v>No</v>
      </c>
      <c r="F3" s="81"/>
      <c r="G3" s="81" t="str">
        <f>Summary!L4</f>
        <v>Improve modified habitats</v>
      </c>
      <c r="H3" s="81" t="str">
        <f>Summary!M4</f>
        <v>Improve condition of channel bed and/or banks/shoreline</v>
      </c>
      <c r="I3" s="81" t="str">
        <f>Summary!N4</f>
        <v>Bank rehabilitation / reprofiling</v>
      </c>
      <c r="J3" s="81" t="str">
        <f>Summary!J4</f>
        <v>Fisheries</v>
      </c>
      <c r="K3" s="81" t="str">
        <f>IF(Summary!B4&gt;1,"GB1060390"&amp;Summary!B4,"")</f>
        <v>GB106039017080</v>
      </c>
      <c r="L3" s="1" t="str">
        <f>Summary!V4</f>
        <v>Contribute to improvement of more than 1 elelment</v>
      </c>
      <c r="M3" s="1" t="str">
        <f>IF(Summary!W4="vc","Very Certain",IF(Summary!W4="UC","Uncertain",IF(Summary!W4="QC","Quite Certain","")))</f>
        <v>Very Certain</v>
      </c>
      <c r="N3" s="79" t="s">
        <v>528</v>
      </c>
      <c r="O3" s="79" t="str">
        <f>IF(Summary!P4="","",Summary!P4)</f>
        <v>80 m</v>
      </c>
      <c r="P3" s="1"/>
      <c r="Q3" s="1"/>
      <c r="R3" s="1" t="s">
        <v>467</v>
      </c>
      <c r="S3" s="1" t="str">
        <f>Summary!S4</f>
        <v>TW angling club</v>
      </c>
      <c r="T3" s="1"/>
      <c r="U3" s="1"/>
      <c r="V3" s="6" t="s">
        <v>182</v>
      </c>
      <c r="W3" s="1"/>
      <c r="X3" s="1"/>
      <c r="Y3" s="1"/>
      <c r="Z3" s="1"/>
      <c r="AA3" s="1"/>
      <c r="AB3" s="1"/>
      <c r="AC3" s="1"/>
      <c r="AD3" s="1"/>
      <c r="AE3" s="1"/>
      <c r="AF3" s="1"/>
      <c r="AG3" s="1"/>
      <c r="AH3" s="1"/>
      <c r="AI3" s="1"/>
      <c r="AJ3" s="1"/>
      <c r="AK3" s="7" t="s">
        <v>266</v>
      </c>
      <c r="AL3" s="79"/>
      <c r="AM3" s="79"/>
      <c r="AN3" s="79"/>
      <c r="AO3" s="79"/>
      <c r="AP3" s="79"/>
      <c r="AQ3" s="79"/>
      <c r="AR3" s="79"/>
      <c r="AS3" s="79"/>
      <c r="AT3" s="79"/>
      <c r="AU3" s="1" t="str">
        <f>Summary!U4</f>
        <v>unfunded</v>
      </c>
      <c r="AV3" s="1"/>
      <c r="AW3" s="79" t="s">
        <v>34</v>
      </c>
      <c r="AX3" s="1"/>
      <c r="AY3" s="77">
        <v>41604</v>
      </c>
      <c r="AZ3" s="77">
        <v>41604</v>
      </c>
      <c r="BA3" s="1" t="s">
        <v>466</v>
      </c>
      <c r="BB3" s="1"/>
      <c r="BC3" s="1"/>
      <c r="BD3" s="1"/>
      <c r="BE3" s="1"/>
      <c r="BF3" s="1"/>
      <c r="BG3" s="1"/>
      <c r="BH3" s="1"/>
      <c r="BI3" s="1"/>
      <c r="BJ3" s="1"/>
      <c r="BK3" s="1"/>
      <c r="BL3" s="1"/>
      <c r="BN3" s="1"/>
    </row>
    <row r="4" spans="1:66">
      <c r="A4" s="81" t="s">
        <v>471</v>
      </c>
      <c r="B4" s="81" t="s">
        <v>469</v>
      </c>
      <c r="C4" s="81"/>
      <c r="D4" s="81" t="str">
        <f>Summary!K5</f>
        <v>Bartons Mill weir complex removal/lowering or installation of fish pass as required and habitat enhancement</v>
      </c>
      <c r="E4" s="91" t="str">
        <f>IF(Summary!F5="improve","No","Yes")</f>
        <v>No</v>
      </c>
      <c r="F4" s="81"/>
      <c r="G4" s="81" t="str">
        <f>Summary!L5</f>
        <v>Improve modified habitats</v>
      </c>
      <c r="H4" s="81" t="str">
        <f>Summary!M5</f>
        <v>Removal or easement of barriers to fish migration</v>
      </c>
      <c r="I4" s="81" t="str">
        <f>Summary!N5</f>
        <v>Improvements to longitudinal connectivity</v>
      </c>
      <c r="J4" s="81" t="str">
        <f>Summary!J5</f>
        <v>Fisheries</v>
      </c>
      <c r="K4" s="81" t="str">
        <f>IF(Summary!B5&gt;1,"GB1060390"&amp;Summary!B5,"")</f>
        <v>GB106039017080</v>
      </c>
      <c r="L4" s="1" t="str">
        <f>Summary!V5</f>
        <v>Contribute to improvement of more than 1 elelment</v>
      </c>
      <c r="M4" s="1" t="str">
        <f>IF(Summary!W5="vc","Very Certain",IF(Summary!W5="UC","Uncertain",IF(Summary!W5="QC","Quite Certain","")))</f>
        <v>Very Certain</v>
      </c>
      <c r="N4" s="79" t="s">
        <v>528</v>
      </c>
      <c r="O4" s="79" t="str">
        <f>IF(Summary!P5="","",Summary!P5)</f>
        <v>2 km</v>
      </c>
      <c r="P4" s="1"/>
      <c r="Q4" s="1"/>
      <c r="R4" s="1" t="s">
        <v>467</v>
      </c>
      <c r="S4" s="1" t="str">
        <f>Summary!S5</f>
        <v>Landowners, WTT, WLT, LFCC, angling club, B&amp;DBC</v>
      </c>
      <c r="T4" s="1"/>
      <c r="U4" s="1"/>
      <c r="V4" s="6" t="s">
        <v>176</v>
      </c>
      <c r="W4" s="1"/>
      <c r="X4" s="1"/>
      <c r="Y4" s="1"/>
      <c r="Z4" s="1"/>
      <c r="AA4" s="1"/>
      <c r="AB4" s="1"/>
      <c r="AC4" s="1"/>
      <c r="AD4" s="1"/>
      <c r="AE4" s="1"/>
      <c r="AF4" s="1"/>
      <c r="AG4" s="1"/>
      <c r="AH4" s="1"/>
      <c r="AI4" s="1"/>
      <c r="AJ4" s="1"/>
      <c r="AK4" s="7" t="s">
        <v>128</v>
      </c>
      <c r="AL4" s="79"/>
      <c r="AM4" s="79"/>
      <c r="AN4" s="79"/>
      <c r="AO4" s="79"/>
      <c r="AP4" s="79"/>
      <c r="AQ4" s="79"/>
      <c r="AR4" s="79"/>
      <c r="AS4" s="79"/>
      <c r="AT4" s="79"/>
      <c r="AU4" s="1" t="str">
        <f>Summary!U5</f>
        <v>unfunded</v>
      </c>
      <c r="AV4" s="1"/>
      <c r="AW4" s="79" t="s">
        <v>34</v>
      </c>
      <c r="AX4" s="1"/>
      <c r="AY4" s="77">
        <v>41604</v>
      </c>
      <c r="AZ4" s="77">
        <v>41604</v>
      </c>
      <c r="BA4" s="1" t="s">
        <v>466</v>
      </c>
      <c r="BB4" s="1"/>
      <c r="BC4" s="1"/>
      <c r="BD4" s="1"/>
      <c r="BE4" s="1"/>
      <c r="BF4" s="1"/>
      <c r="BG4" s="1"/>
      <c r="BH4" s="1"/>
      <c r="BI4" s="1"/>
      <c r="BJ4" s="1"/>
      <c r="BK4" s="1"/>
      <c r="BL4" s="1"/>
      <c r="BN4" s="1"/>
    </row>
    <row r="5" spans="1:66">
      <c r="A5" s="81" t="s">
        <v>472</v>
      </c>
      <c r="B5" s="81" t="s">
        <v>469</v>
      </c>
      <c r="C5" s="81"/>
      <c r="D5" s="81" t="str">
        <f>Summary!K6</f>
        <v>Dual water supply system to new housing and potentiall old housing in Basingstoke (grey water and potable water) to reduce abstraction and volumes of water going through STW.</v>
      </c>
      <c r="E5" s="91" t="str">
        <f>IF(Summary!F6="improve","No","Yes")</f>
        <v>No</v>
      </c>
      <c r="F5" s="81"/>
      <c r="G5" s="81" t="str">
        <f>Summary!L6</f>
        <v>To control or manage abstraction</v>
      </c>
      <c r="H5" s="81" t="str">
        <f>Summary!M6</f>
        <v>Use alternative source/relocate abstraction or discharge</v>
      </c>
      <c r="I5" s="81" t="str">
        <f>Summary!N6</f>
        <v>Change abstraction location</v>
      </c>
      <c r="J5" s="81">
        <f>Summary!J6</f>
        <v>0</v>
      </c>
      <c r="K5" s="81" t="str">
        <f>IF(Summary!B6&gt;1,"GB1060390"&amp;Summary!B6,"")</f>
        <v>GB106039017080</v>
      </c>
      <c r="L5" s="1" t="str">
        <f>Summary!V6</f>
        <v>Contribute to improvement of 1+ element</v>
      </c>
      <c r="M5" s="1" t="str">
        <f>IF(Summary!W6="vc","Very Certain",IF(Summary!W6="UC","Uncertain",IF(Summary!W6="QC","Quite Certain","")))</f>
        <v>Very Certain</v>
      </c>
      <c r="N5" s="79" t="s">
        <v>528</v>
      </c>
      <c r="O5" s="79" t="str">
        <f>IF(Summary!P6="","",Summary!P6)</f>
        <v/>
      </c>
      <c r="P5" s="1"/>
      <c r="Q5" s="1"/>
      <c r="R5" s="1" t="s">
        <v>467</v>
      </c>
      <c r="S5" s="1" t="str">
        <f>Summary!S6</f>
        <v>Council, residents, water companies, developers</v>
      </c>
      <c r="T5" s="1"/>
      <c r="U5" s="1"/>
      <c r="V5" s="6"/>
      <c r="W5" s="1"/>
      <c r="X5" s="1"/>
      <c r="Y5" s="1"/>
      <c r="Z5" s="1"/>
      <c r="AA5" s="1"/>
      <c r="AB5" s="1"/>
      <c r="AC5" s="1"/>
      <c r="AD5" s="1"/>
      <c r="AE5" s="1"/>
      <c r="AF5" s="1"/>
      <c r="AG5" s="1"/>
      <c r="AH5" s="1"/>
      <c r="AI5" s="1"/>
      <c r="AJ5" s="1"/>
      <c r="AK5" s="7"/>
      <c r="AL5" s="79" t="s">
        <v>532</v>
      </c>
      <c r="AM5" s="79"/>
      <c r="AN5" s="79"/>
      <c r="AO5" s="79" t="s">
        <v>532</v>
      </c>
      <c r="AP5" s="79"/>
      <c r="AQ5" s="79"/>
      <c r="AR5" s="79"/>
      <c r="AS5" s="79"/>
      <c r="AT5" s="79"/>
      <c r="AU5" s="1" t="str">
        <f>Summary!U6</f>
        <v>Unfunded</v>
      </c>
      <c r="AV5" s="1"/>
      <c r="AW5" s="79" t="s">
        <v>34</v>
      </c>
      <c r="AX5" s="1"/>
      <c r="AY5" s="77">
        <v>41604</v>
      </c>
      <c r="AZ5" s="77">
        <v>41604</v>
      </c>
      <c r="BA5" s="1" t="s">
        <v>466</v>
      </c>
      <c r="BB5" s="1"/>
      <c r="BC5" s="1"/>
      <c r="BD5" s="1"/>
      <c r="BE5" s="1"/>
      <c r="BF5" s="1"/>
      <c r="BG5" s="1"/>
      <c r="BH5" s="1"/>
      <c r="BI5" s="1"/>
      <c r="BJ5" s="1"/>
      <c r="BK5" s="1"/>
      <c r="BL5" s="1"/>
      <c r="BN5" s="1"/>
    </row>
    <row r="6" spans="1:66">
      <c r="A6" s="81" t="s">
        <v>473</v>
      </c>
      <c r="B6" s="81" t="s">
        <v>469</v>
      </c>
      <c r="C6" s="81"/>
      <c r="D6" s="81" t="str">
        <f>Summary!K7</f>
        <v>Eastrop Park Partnership Project, deculvert the Loddon at Eastrop park and restore degraded habitats.</v>
      </c>
      <c r="E6" s="91" t="str">
        <f>IF(Summary!F7="improve","No","Yes")</f>
        <v>No</v>
      </c>
      <c r="F6" s="81"/>
      <c r="G6" s="81" t="str">
        <f>Summary!L7</f>
        <v>To improve modified habitat</v>
      </c>
      <c r="H6" s="81" t="str">
        <f>Summary!M7</f>
        <v>Improvement to condition of channel/bed and/or banks/shoreline</v>
      </c>
      <c r="I6" s="81" t="str">
        <f>Summary!N7</f>
        <v>Increase in-channel morphological diversity</v>
      </c>
      <c r="J6" s="81" t="s">
        <v>476</v>
      </c>
      <c r="K6" s="81" t="str">
        <f>IF(Summary!B7&gt;1,"GB1060390"&amp;Summary!B7,"")</f>
        <v>GB106039017080</v>
      </c>
      <c r="L6" s="1" t="str">
        <f>Summary!V7</f>
        <v>Contribute to improvement of more than 1 elelment</v>
      </c>
      <c r="M6" s="1" t="str">
        <f>IF(Summary!W7="vc","Very Certain",IF(Summary!W7="UC","Uncertain",IF(Summary!W7="QC","Quite Certain","")))</f>
        <v>Very Certain</v>
      </c>
      <c r="N6" s="79" t="s">
        <v>527</v>
      </c>
      <c r="O6" s="79" t="str">
        <f>IF(Summary!P7="","",Summary!P7)</f>
        <v>1 km</v>
      </c>
      <c r="P6" s="1"/>
      <c r="Q6" s="1"/>
      <c r="R6" s="1" t="s">
        <v>467</v>
      </c>
      <c r="S6" s="1" t="str">
        <f>Summary!S7</f>
        <v>WTT B&amp;DBC</v>
      </c>
      <c r="T6" s="1"/>
      <c r="U6" s="1"/>
      <c r="V6" s="6" t="s">
        <v>195</v>
      </c>
      <c r="W6" s="1"/>
      <c r="X6" s="1"/>
      <c r="Y6" s="1"/>
      <c r="Z6" s="1"/>
      <c r="AA6" s="1"/>
      <c r="AB6" s="1"/>
      <c r="AC6" s="1"/>
      <c r="AD6" s="1"/>
      <c r="AE6" s="1"/>
      <c r="AF6" s="1"/>
      <c r="AG6" s="1"/>
      <c r="AH6" s="1"/>
      <c r="AI6" s="1"/>
      <c r="AJ6" s="1"/>
      <c r="AK6" s="7" t="s">
        <v>402</v>
      </c>
      <c r="AL6" s="79"/>
      <c r="AM6" s="79"/>
      <c r="AN6" s="79"/>
      <c r="AO6" s="91"/>
      <c r="AP6" s="79"/>
      <c r="AQ6" s="79"/>
      <c r="AR6" s="79"/>
      <c r="AS6" s="79"/>
      <c r="AT6" s="79"/>
      <c r="AU6" s="1" t="str">
        <f>Summary!U7</f>
        <v>unfunded</v>
      </c>
      <c r="AV6" s="1"/>
      <c r="AW6" s="79" t="s">
        <v>34</v>
      </c>
      <c r="AX6" s="1"/>
      <c r="AY6" s="77">
        <v>41604</v>
      </c>
      <c r="AZ6" s="77">
        <v>41604</v>
      </c>
      <c r="BA6" s="1" t="s">
        <v>466</v>
      </c>
      <c r="BB6" s="1"/>
      <c r="BC6" s="1"/>
      <c r="BD6" s="1"/>
      <c r="BE6" s="1"/>
      <c r="BF6" s="1"/>
      <c r="BG6" s="1"/>
      <c r="BH6" s="1"/>
      <c r="BI6" s="1"/>
      <c r="BJ6" s="1"/>
      <c r="BK6" s="1"/>
      <c r="BL6" s="1"/>
    </row>
    <row r="7" spans="1:66">
      <c r="A7" s="81" t="s">
        <v>474</v>
      </c>
      <c r="B7" s="81" t="s">
        <v>469</v>
      </c>
      <c r="C7" s="81"/>
      <c r="D7" s="81" t="str">
        <f>Summary!K8</f>
        <v>Effluent re-use, duel water  use.</v>
      </c>
      <c r="E7" s="91" t="str">
        <f>IF(Summary!F8="improve","No","Yes")</f>
        <v>No</v>
      </c>
      <c r="F7" s="81"/>
      <c r="G7" s="81" t="str">
        <f>Summary!L8</f>
        <v>To control or manage abstraction</v>
      </c>
      <c r="H7" s="81" t="str">
        <f>Summary!M8</f>
        <v>Use alternative source/relocate abstraction or discharge</v>
      </c>
      <c r="I7" s="81" t="str">
        <f>Summary!N8</f>
        <v>Water efficiency activity </v>
      </c>
      <c r="J7" s="81" t="str">
        <f>Summary!J8</f>
        <v>Groundwater Hydrology</v>
      </c>
      <c r="K7" s="81" t="str">
        <f>IF(Summary!B8&gt;1,"GB1060390"&amp;Summary!B8,"")</f>
        <v>GB106039017080</v>
      </c>
      <c r="L7" s="1" t="str">
        <f>Summary!V8</f>
        <v>Contribute to improvement of 1+ element</v>
      </c>
      <c r="M7" s="1" t="str">
        <f>IF(Summary!W8="vc","Very Certain",IF(Summary!W8="UC","Uncertain",IF(Summary!W8="QC","Quite Certain","")))</f>
        <v>Very Certain</v>
      </c>
      <c r="N7" s="79" t="s">
        <v>528</v>
      </c>
      <c r="O7" s="79" t="str">
        <f>IF(Summary!P8="","",Summary!P8)</f>
        <v/>
      </c>
      <c r="P7" s="1"/>
      <c r="Q7" s="1"/>
      <c r="R7" s="1" t="s">
        <v>467</v>
      </c>
      <c r="S7" s="1" t="str">
        <f>Summary!S8</f>
        <v>Council, residents, water companies, developers</v>
      </c>
      <c r="T7" s="1"/>
      <c r="U7" s="1"/>
      <c r="V7" s="6"/>
      <c r="W7" s="1"/>
      <c r="X7" s="1"/>
      <c r="Y7" s="1"/>
      <c r="Z7" s="1"/>
      <c r="AA7" s="1"/>
      <c r="AB7" s="1"/>
      <c r="AC7" s="1"/>
      <c r="AD7" s="1"/>
      <c r="AE7" s="1"/>
      <c r="AF7" s="1"/>
      <c r="AG7" s="1"/>
      <c r="AH7" s="1"/>
      <c r="AI7" s="1"/>
      <c r="AJ7" s="1"/>
      <c r="AK7" s="7"/>
      <c r="AL7" s="79" t="s">
        <v>533</v>
      </c>
      <c r="AM7" s="79"/>
      <c r="AN7" s="79"/>
      <c r="AO7" s="79" t="s">
        <v>532</v>
      </c>
      <c r="AP7" s="79"/>
      <c r="AQ7" s="79"/>
      <c r="AR7" s="79"/>
      <c r="AS7" s="79"/>
      <c r="AT7" s="79"/>
      <c r="AU7" s="1" t="str">
        <f>Summary!U8</f>
        <v>Unfunded</v>
      </c>
      <c r="AV7" s="1"/>
      <c r="AW7" s="79" t="s">
        <v>34</v>
      </c>
      <c r="AX7" s="1"/>
      <c r="AY7" s="77">
        <v>41604</v>
      </c>
      <c r="AZ7" s="77">
        <v>41604</v>
      </c>
      <c r="BA7" s="1" t="s">
        <v>466</v>
      </c>
      <c r="BB7" s="1"/>
      <c r="BC7" s="1"/>
      <c r="BD7" s="1"/>
      <c r="BE7" s="1"/>
      <c r="BF7" s="1"/>
      <c r="BG7" s="1"/>
      <c r="BH7" s="1"/>
      <c r="BI7" s="1"/>
      <c r="BJ7" s="1"/>
      <c r="BK7" s="1"/>
      <c r="BL7" s="1"/>
    </row>
    <row r="8" spans="1:66">
      <c r="A8" s="81" t="s">
        <v>477</v>
      </c>
      <c r="B8" s="81" t="s">
        <v>469</v>
      </c>
      <c r="C8" s="81"/>
      <c r="D8" s="81" t="str">
        <f>Summary!K9</f>
        <v>Flow diversion structure d/s Eastrop Park</v>
      </c>
      <c r="E8" s="91" t="str">
        <f>IF(Summary!F9="improve","No","Yes")</f>
        <v>No</v>
      </c>
      <c r="F8" s="81"/>
      <c r="G8" s="81" t="str">
        <f>Summary!L9</f>
        <v>Improve modified habitats</v>
      </c>
      <c r="H8" s="81" t="str">
        <f>Summary!M9</f>
        <v>Removal or easement of barriers to fish migration</v>
      </c>
      <c r="I8" s="81" t="str">
        <f>Summary!N9</f>
        <v>Improvements to longitudinal connectivity</v>
      </c>
      <c r="J8" s="81" t="str">
        <f>Summary!J9</f>
        <v>FCRM</v>
      </c>
      <c r="K8" s="81" t="str">
        <f>IF(Summary!B9&gt;1,"GB1060390"&amp;Summary!B9,"")</f>
        <v>GB106039017080</v>
      </c>
      <c r="L8" s="1" t="str">
        <f>Summary!V9</f>
        <v>Contribute to improvement of more than 1 elelment</v>
      </c>
      <c r="M8" s="1" t="str">
        <f>IF(Summary!W9="vc","Very Certain",IF(Summary!W9="UC","Uncertain",IF(Summary!W9="QC","Quite Certain","")))</f>
        <v>Very Certain</v>
      </c>
      <c r="N8" s="79" t="s">
        <v>528</v>
      </c>
      <c r="O8" s="79" t="str">
        <f>IF(Summary!P9="","",Summary!P9)</f>
        <v xml:space="preserve">500 m </v>
      </c>
      <c r="P8" s="1"/>
      <c r="Q8" s="1"/>
      <c r="R8" s="1" t="s">
        <v>467</v>
      </c>
      <c r="S8" s="1" t="str">
        <f>Summary!S9</f>
        <v>Landowners, WTT, WLT, LFCC, angling club, B&amp;DBC</v>
      </c>
      <c r="T8" s="1"/>
      <c r="U8" s="1"/>
      <c r="V8" s="6" t="s">
        <v>182</v>
      </c>
      <c r="W8" s="1"/>
      <c r="X8" s="1"/>
      <c r="Y8" s="1"/>
      <c r="Z8" s="1"/>
      <c r="AA8" s="1"/>
      <c r="AB8" s="1"/>
      <c r="AC8" s="1"/>
      <c r="AD8" s="1"/>
      <c r="AE8" s="1"/>
      <c r="AF8" s="1"/>
      <c r="AG8" s="1"/>
      <c r="AH8" s="1"/>
      <c r="AI8" s="1"/>
      <c r="AJ8" s="1"/>
      <c r="AK8" s="7" t="s">
        <v>140</v>
      </c>
      <c r="AL8" s="91"/>
      <c r="AM8" s="79"/>
      <c r="AN8" s="79"/>
      <c r="AO8" s="91"/>
      <c r="AP8" s="79"/>
      <c r="AQ8" s="79"/>
      <c r="AR8" s="79"/>
      <c r="AS8" s="79"/>
      <c r="AT8" s="79"/>
      <c r="AU8" s="1" t="str">
        <f>Summary!U9</f>
        <v>unfunded</v>
      </c>
      <c r="AV8" s="1"/>
      <c r="AW8" s="79" t="s">
        <v>62</v>
      </c>
      <c r="AX8" s="1"/>
      <c r="AY8" s="77">
        <v>41604</v>
      </c>
      <c r="AZ8" s="77">
        <v>41604</v>
      </c>
      <c r="BA8" s="1" t="s">
        <v>466</v>
      </c>
      <c r="BB8" s="1"/>
      <c r="BC8" s="1"/>
      <c r="BD8" s="1"/>
      <c r="BE8" s="1"/>
      <c r="BF8" s="1"/>
      <c r="BG8" s="1"/>
      <c r="BH8" s="1"/>
      <c r="BI8" s="1"/>
      <c r="BJ8" s="1"/>
      <c r="BK8" s="1"/>
      <c r="BL8" s="1"/>
    </row>
    <row r="9" spans="1:66">
      <c r="A9" s="81" t="s">
        <v>478</v>
      </c>
      <c r="B9" s="81" t="s">
        <v>469</v>
      </c>
      <c r="C9" s="81"/>
      <c r="D9" s="81" t="str">
        <f>Summary!K10</f>
        <v>habitat enhancement d/s of notche weir 1</v>
      </c>
      <c r="E9" s="91" t="str">
        <f>IF(Summary!F10="improve","No","Yes")</f>
        <v>No</v>
      </c>
      <c r="F9" s="81"/>
      <c r="G9" s="81" t="str">
        <f>Summary!L10</f>
        <v>Improve modified habitats</v>
      </c>
      <c r="H9" s="81" t="str">
        <f>Summary!M10</f>
        <v>Improve condition of channel bed and/or banks/shoreline</v>
      </c>
      <c r="I9" s="81" t="str">
        <f>Summary!N10</f>
        <v>Preserve and restore habitats</v>
      </c>
      <c r="J9" s="81" t="str">
        <f>Summary!J10</f>
        <v>Fisheries</v>
      </c>
      <c r="K9" s="81" t="str">
        <f>IF(Summary!B10&gt;1,"GB1060390"&amp;Summary!B10,"")</f>
        <v>GB106039017080</v>
      </c>
      <c r="L9" s="1" t="str">
        <f>Summary!V10</f>
        <v>Contribute to improvement of more than 1 elelment</v>
      </c>
      <c r="M9" s="1" t="str">
        <f>IF(Summary!W10="vc","Very Certain",IF(Summary!W10="UC","Uncertain",IF(Summary!W10="QC","Quite Certain","")))</f>
        <v>Very Certain</v>
      </c>
      <c r="N9" s="79" t="s">
        <v>528</v>
      </c>
      <c r="O9" s="79" t="str">
        <f>IF(Summary!P10="","",Summary!P10)</f>
        <v>100 m</v>
      </c>
      <c r="P9" s="1"/>
      <c r="Q9" s="1"/>
      <c r="R9" s="1" t="s">
        <v>467</v>
      </c>
      <c r="S9" s="1" t="str">
        <f>Summary!S10</f>
        <v>Landowners, WTT, WLT, LFCC, angling club, B&amp;DBC</v>
      </c>
      <c r="T9" s="1"/>
      <c r="U9" s="1"/>
      <c r="V9" s="6" t="s">
        <v>182</v>
      </c>
      <c r="W9" s="1"/>
      <c r="X9" s="1"/>
      <c r="Y9" s="1"/>
      <c r="Z9" s="1"/>
      <c r="AA9" s="1"/>
      <c r="AB9" s="1"/>
      <c r="AC9" s="1"/>
      <c r="AD9" s="1"/>
      <c r="AE9" s="1"/>
      <c r="AF9" s="1"/>
      <c r="AG9" s="1"/>
      <c r="AH9" s="1"/>
      <c r="AI9" s="1"/>
      <c r="AJ9" s="1"/>
      <c r="AK9" s="7" t="s">
        <v>309</v>
      </c>
      <c r="AL9" s="91"/>
      <c r="AM9" s="79"/>
      <c r="AN9" s="79"/>
      <c r="AO9" s="91"/>
      <c r="AP9" s="79"/>
      <c r="AQ9" s="79"/>
      <c r="AR9" s="79"/>
      <c r="AS9" s="79"/>
      <c r="AT9" s="79"/>
      <c r="AU9" s="1" t="str">
        <f>Summary!U10</f>
        <v>unfunded</v>
      </c>
      <c r="AV9" s="1"/>
      <c r="AW9" s="79" t="s">
        <v>62</v>
      </c>
      <c r="AX9" s="1"/>
      <c r="AY9" s="77">
        <v>41604</v>
      </c>
      <c r="AZ9" s="77">
        <v>41604</v>
      </c>
      <c r="BA9" s="1" t="s">
        <v>466</v>
      </c>
      <c r="BB9" s="1"/>
      <c r="BC9" s="1"/>
      <c r="BD9" s="1"/>
      <c r="BE9" s="1"/>
      <c r="BF9" s="1"/>
      <c r="BG9" s="1"/>
      <c r="BH9" s="1"/>
      <c r="BI9" s="1"/>
      <c r="BJ9" s="1"/>
      <c r="BK9" s="1"/>
      <c r="BL9" s="1"/>
    </row>
    <row r="10" spans="1:66">
      <c r="A10" s="81" t="s">
        <v>479</v>
      </c>
      <c r="B10" s="81" t="s">
        <v>469</v>
      </c>
      <c r="C10" s="81"/>
      <c r="D10" s="81" t="str">
        <f>Summary!K11</f>
        <v>Install fish pass at Pyots Hill</v>
      </c>
      <c r="E10" s="91" t="str">
        <f>IF(Summary!F11="improve","No","Yes")</f>
        <v>No</v>
      </c>
      <c r="F10" s="81"/>
      <c r="G10" s="81" t="str">
        <f>Summary!L11</f>
        <v>Improve modified habitats</v>
      </c>
      <c r="H10" s="81" t="str">
        <f>Summary!M11</f>
        <v>Removal or easement of barriers to fish migration</v>
      </c>
      <c r="I10" s="81" t="str">
        <f>Summary!N11</f>
        <v>Improvements to longitudinal connectivity</v>
      </c>
      <c r="J10" s="81" t="str">
        <f>Summary!J11</f>
        <v>Fisheries</v>
      </c>
      <c r="K10" s="81" t="str">
        <f>IF(Summary!B11&gt;1,"GB1060390"&amp;Summary!B11,"")</f>
        <v>GB106039017080</v>
      </c>
      <c r="L10" s="1" t="str">
        <f>Summary!V11</f>
        <v>Contribute to improvement of more than 1 elelment</v>
      </c>
      <c r="M10" s="1" t="str">
        <f>IF(Summary!W11="vc","Very Certain",IF(Summary!W11="UC","Uncertain",IF(Summary!W11="QC","Quite Certain","")))</f>
        <v>Very Certain</v>
      </c>
      <c r="N10" s="79" t="s">
        <v>527</v>
      </c>
      <c r="O10" s="79" t="str">
        <f>IF(Summary!P11="","",Summary!P11)</f>
        <v>3 km</v>
      </c>
      <c r="P10" s="1"/>
      <c r="Q10" s="1"/>
      <c r="R10" s="1" t="s">
        <v>467</v>
      </c>
      <c r="S10" s="1" t="str">
        <f>Summary!S11</f>
        <v>Landowners, WTT, WLT, LFCC, angling club, B&amp;DBC</v>
      </c>
      <c r="T10" s="1"/>
      <c r="U10" s="1"/>
      <c r="V10" s="6" t="s">
        <v>182</v>
      </c>
      <c r="W10" s="1"/>
      <c r="X10" s="1"/>
      <c r="Y10" s="1"/>
      <c r="Z10" s="1"/>
      <c r="AA10" s="1"/>
      <c r="AB10" s="1"/>
      <c r="AC10" s="1"/>
      <c r="AD10" s="1"/>
      <c r="AE10" s="1"/>
      <c r="AF10" s="1"/>
      <c r="AG10" s="1"/>
      <c r="AH10" s="1"/>
      <c r="AI10" s="1"/>
      <c r="AJ10" s="1"/>
      <c r="AK10" s="7" t="s">
        <v>318</v>
      </c>
      <c r="AL10" s="91"/>
      <c r="AM10" s="79"/>
      <c r="AN10" s="79"/>
      <c r="AO10" s="91"/>
      <c r="AP10" s="79"/>
      <c r="AQ10" s="79"/>
      <c r="AR10" s="79"/>
      <c r="AS10" s="79"/>
      <c r="AT10" s="79"/>
      <c r="AU10" s="1" t="str">
        <f>Summary!U11</f>
        <v>unfunded</v>
      </c>
      <c r="AV10" s="1"/>
      <c r="AW10" s="79" t="s">
        <v>62</v>
      </c>
      <c r="AX10" s="1"/>
      <c r="AY10" s="77">
        <v>41604</v>
      </c>
      <c r="AZ10" s="77">
        <v>41604</v>
      </c>
      <c r="BA10" s="1" t="s">
        <v>466</v>
      </c>
      <c r="BB10" s="1"/>
      <c r="BC10" s="1"/>
      <c r="BD10" s="1"/>
      <c r="BE10" s="1"/>
      <c r="BF10" s="1"/>
      <c r="BG10" s="1"/>
      <c r="BH10" s="1"/>
      <c r="BI10" s="1"/>
      <c r="BJ10" s="1"/>
      <c r="BK10" s="1"/>
      <c r="BL10" s="1"/>
    </row>
    <row r="11" spans="1:66">
      <c r="A11" s="94" t="s">
        <v>482</v>
      </c>
      <c r="B11" s="94" t="s">
        <v>481</v>
      </c>
      <c r="C11" s="94"/>
      <c r="D11" s="94" t="str">
        <f>Summary!K12</f>
        <v>Introduction of gravels to create spawning opportunities for fish, and restore bed profile variation. Reduce shading to promote in channel vegetation growth and install woody debris in the channel.</v>
      </c>
      <c r="E11" s="91" t="str">
        <f>IF(Summary!F12="improve","No","Yes")</f>
        <v>No</v>
      </c>
      <c r="F11" s="94"/>
      <c r="G11" s="94" t="str">
        <f>Summary!L12</f>
        <v>Improve modified habitats</v>
      </c>
      <c r="H11" s="94" t="str">
        <f>Summary!M12</f>
        <v>Improve condition of channel bed and/or banks/shoreline</v>
      </c>
      <c r="I11" s="94" t="str">
        <f>Summary!N12</f>
        <v>Preserve and restore habitats</v>
      </c>
      <c r="J11" s="94" t="str">
        <f>Summary!J12</f>
        <v>Fisheries</v>
      </c>
      <c r="K11" s="94" t="str">
        <f>IF(Summary!B12&gt;1,"GB1060390"&amp;Summary!B12,"")</f>
        <v>GB106039017080</v>
      </c>
      <c r="L11" s="94" t="str">
        <f>Summary!V12</f>
        <v>Contribute to improvement of more than 1 elelment</v>
      </c>
      <c r="M11" s="94" t="str">
        <f>IF(Summary!W12="vc","Very Certain",IF(Summary!W12="UC","Uncertain",IF(Summary!W12="QC","Quite Certain","")))</f>
        <v>Very Certain</v>
      </c>
      <c r="N11" s="79" t="s">
        <v>528</v>
      </c>
      <c r="O11" s="79" t="str">
        <f>IF(Summary!P12="","",Summary!P12)</f>
        <v>800 m</v>
      </c>
      <c r="P11" s="94"/>
      <c r="Q11" s="94"/>
      <c r="R11" s="94" t="s">
        <v>467</v>
      </c>
      <c r="S11" s="94" t="str">
        <f>Summary!S12</f>
        <v>WTT WLT Gresham AC TW</v>
      </c>
      <c r="T11" s="94"/>
      <c r="U11" s="94"/>
      <c r="V11" s="6" t="s">
        <v>182</v>
      </c>
      <c r="W11" s="94"/>
      <c r="X11" s="94"/>
      <c r="Y11" s="94"/>
      <c r="Z11" s="94"/>
      <c r="AA11" s="94"/>
      <c r="AB11" s="94"/>
      <c r="AC11" s="94"/>
      <c r="AD11" s="94"/>
      <c r="AE11" s="94"/>
      <c r="AF11" s="94"/>
      <c r="AG11" s="94"/>
      <c r="AH11" s="94"/>
      <c r="AI11" s="94"/>
      <c r="AJ11" s="94"/>
      <c r="AK11" s="7" t="s">
        <v>264</v>
      </c>
      <c r="AL11" s="94"/>
      <c r="AM11" s="94"/>
      <c r="AN11" s="94"/>
      <c r="AO11" s="94"/>
      <c r="AP11" s="94"/>
      <c r="AQ11" s="94"/>
      <c r="AR11" s="94"/>
      <c r="AS11" s="94"/>
      <c r="AT11" s="94"/>
      <c r="AU11" s="94" t="str">
        <f>Summary!U12</f>
        <v>unfunded</v>
      </c>
      <c r="AV11" s="94"/>
      <c r="AW11" s="94" t="s">
        <v>34</v>
      </c>
      <c r="AX11" s="94"/>
      <c r="AY11" s="102">
        <v>41604</v>
      </c>
      <c r="AZ11" s="102">
        <v>41604</v>
      </c>
      <c r="BA11" s="94" t="s">
        <v>466</v>
      </c>
      <c r="BB11" s="94"/>
      <c r="BC11" s="94"/>
      <c r="BD11" s="94"/>
      <c r="BE11" s="94"/>
      <c r="BF11" s="94"/>
      <c r="BG11" s="94"/>
      <c r="BH11" s="94"/>
      <c r="BI11" s="94"/>
      <c r="BJ11" s="94"/>
      <c r="BK11" s="94"/>
      <c r="BL11" s="94"/>
    </row>
    <row r="12" spans="1:66">
      <c r="A12" s="94" t="s">
        <v>482</v>
      </c>
      <c r="B12" s="94" t="s">
        <v>481</v>
      </c>
      <c r="C12" s="94"/>
      <c r="D12" s="94" t="str">
        <f>Summary!K13</f>
        <v>Investigat the effects of West Ham on the ecology of the Lower Bow Brook between the abstraction points and the discharge outlet of Basingstoke STW</v>
      </c>
      <c r="E12" s="91" t="str">
        <f>IF(Summary!F13="improve","No","Yes")</f>
        <v>No</v>
      </c>
      <c r="F12" s="94"/>
      <c r="G12" s="94" t="str">
        <f>Summary!L13</f>
        <v>To control or manage abstraction</v>
      </c>
      <c r="H12" s="94" t="str">
        <f>Summary!M13</f>
        <v>Use alternative source/relocate abstraction or discharge</v>
      </c>
      <c r="I12" s="94" t="str">
        <f>Summary!N13</f>
        <v>Change abstraction location</v>
      </c>
      <c r="J12" s="94" t="str">
        <f>Summary!J13</f>
        <v>Groundwater A&amp;R F&amp;B</v>
      </c>
      <c r="K12" s="94" t="str">
        <f>IF(Summary!B13&gt;1,"GB1060390"&amp;Summary!B13,"")</f>
        <v>GB106039017080</v>
      </c>
      <c r="L12" s="94" t="str">
        <f>Summary!V13</f>
        <v>No deterioration</v>
      </c>
      <c r="M12" s="94" t="str">
        <f>IF(Summary!W13="vc","Very Certain",IF(Summary!W13="UC","Uncertain",IF(Summary!W13="QC","Quite Certain","")))</f>
        <v>Very Certain</v>
      </c>
      <c r="N12" s="79" t="s">
        <v>528</v>
      </c>
      <c r="O12" s="79" t="str">
        <f>IF(Summary!P13="","",Summary!P13)</f>
        <v/>
      </c>
      <c r="P12" s="94"/>
      <c r="Q12" s="94"/>
      <c r="R12" s="94" t="s">
        <v>467</v>
      </c>
      <c r="S12" s="94" t="str">
        <f>Summary!S13</f>
        <v>Council, residents, water companies, developers</v>
      </c>
      <c r="T12" s="94"/>
      <c r="U12" s="94"/>
      <c r="V12" s="6"/>
      <c r="W12" s="94"/>
      <c r="X12" s="94"/>
      <c r="Y12" s="94"/>
      <c r="Z12" s="94"/>
      <c r="AA12" s="94"/>
      <c r="AB12" s="94"/>
      <c r="AC12" s="94"/>
      <c r="AD12" s="94"/>
      <c r="AE12" s="94"/>
      <c r="AF12" s="94"/>
      <c r="AG12" s="94"/>
      <c r="AH12" s="94"/>
      <c r="AI12" s="94"/>
      <c r="AJ12" s="94"/>
      <c r="AK12" s="7"/>
      <c r="AL12" s="94"/>
      <c r="AM12" s="94"/>
      <c r="AN12" s="94"/>
      <c r="AO12" s="94"/>
      <c r="AP12" s="94"/>
      <c r="AQ12" s="94"/>
      <c r="AR12" s="94"/>
      <c r="AS12" s="94"/>
      <c r="AT12" s="94"/>
      <c r="AU12" s="94" t="str">
        <f>Summary!U13</f>
        <v>Unfunded</v>
      </c>
      <c r="AV12" s="94"/>
      <c r="AW12" s="94" t="s">
        <v>34</v>
      </c>
      <c r="AX12" s="94"/>
      <c r="AY12" s="102">
        <v>41604</v>
      </c>
      <c r="AZ12" s="102">
        <v>41604</v>
      </c>
      <c r="BA12" s="94" t="s">
        <v>466</v>
      </c>
      <c r="BB12" s="94"/>
      <c r="BC12" s="94"/>
      <c r="BD12" s="94"/>
      <c r="BE12" s="94"/>
      <c r="BF12" s="94"/>
      <c r="BG12" s="94"/>
      <c r="BH12" s="94"/>
      <c r="BI12" s="94"/>
      <c r="BJ12" s="94"/>
      <c r="BK12" s="94"/>
      <c r="BL12" s="94"/>
    </row>
    <row r="13" spans="1:66">
      <c r="A13" s="94" t="s">
        <v>482</v>
      </c>
      <c r="B13" s="94" t="s">
        <v>481</v>
      </c>
      <c r="C13" s="94"/>
      <c r="D13" s="94" t="str">
        <f>Summary!K14</f>
        <v>Investigat the effects of West Ham on the ecology of the River Loddon between the abstraction points and the discharge outlet of Basingstoke STW</v>
      </c>
      <c r="E13" s="91" t="str">
        <f>IF(Summary!F14="improve","No","Yes")</f>
        <v>No</v>
      </c>
      <c r="F13" s="94"/>
      <c r="G13" s="94" t="str">
        <f>Summary!L14</f>
        <v>To control or manage abstraction</v>
      </c>
      <c r="H13" s="94" t="str">
        <f>Summary!M14</f>
        <v>Use alternative source/relocate abstraction or discharge</v>
      </c>
      <c r="I13" s="94" t="str">
        <f>Summary!N14</f>
        <v>Change abstraction location</v>
      </c>
      <c r="J13" s="94" t="str">
        <f>Summary!J14</f>
        <v>Groundwater A&amp;R F&amp;B</v>
      </c>
      <c r="K13" s="94" t="str">
        <f>IF(Summary!B14&gt;1,"GB1060390"&amp;Summary!B14,"")</f>
        <v>GB106039017080</v>
      </c>
      <c r="L13" s="94" t="str">
        <f>Summary!V14</f>
        <v>No deterioration</v>
      </c>
      <c r="M13" s="94" t="str">
        <f>IF(Summary!W14="vc","Very Certain",IF(Summary!W14="UC","Uncertain",IF(Summary!W14="QC","Quite Certain","")))</f>
        <v>Very Certain</v>
      </c>
      <c r="N13" s="79" t="s">
        <v>528</v>
      </c>
      <c r="O13" s="79" t="str">
        <f>IF(Summary!P14="","",Summary!P14)</f>
        <v/>
      </c>
      <c r="P13" s="94"/>
      <c r="Q13" s="94"/>
      <c r="R13" s="94" t="s">
        <v>467</v>
      </c>
      <c r="S13" s="94" t="str">
        <f>Summary!S14</f>
        <v>Council, residents, water companies, developers</v>
      </c>
      <c r="T13" s="94"/>
      <c r="U13" s="94"/>
      <c r="V13" s="6"/>
      <c r="W13" s="94"/>
      <c r="X13" s="94"/>
      <c r="Y13" s="94"/>
      <c r="Z13" s="94"/>
      <c r="AA13" s="94"/>
      <c r="AB13" s="94"/>
      <c r="AC13" s="94"/>
      <c r="AD13" s="94"/>
      <c r="AE13" s="94"/>
      <c r="AF13" s="94"/>
      <c r="AG13" s="94"/>
      <c r="AH13" s="94"/>
      <c r="AI13" s="94"/>
      <c r="AJ13" s="94"/>
      <c r="AK13" s="7"/>
      <c r="AL13" s="94"/>
      <c r="AM13" s="94"/>
      <c r="AN13" s="94"/>
      <c r="AO13" s="94"/>
      <c r="AP13" s="94"/>
      <c r="AQ13" s="94"/>
      <c r="AR13" s="94"/>
      <c r="AS13" s="94"/>
      <c r="AT13" s="94"/>
      <c r="AU13" s="94" t="str">
        <f>Summary!U14</f>
        <v>Unfunded</v>
      </c>
      <c r="AV13" s="94"/>
      <c r="AW13" s="94" t="s">
        <v>62</v>
      </c>
      <c r="AX13" s="94"/>
      <c r="AY13" s="102">
        <v>41604</v>
      </c>
      <c r="AZ13" s="102">
        <v>41604</v>
      </c>
      <c r="BA13" s="94" t="s">
        <v>466</v>
      </c>
      <c r="BB13" s="94"/>
      <c r="BC13" s="94"/>
      <c r="BD13" s="94"/>
      <c r="BE13" s="94"/>
      <c r="BF13" s="94"/>
      <c r="BG13" s="94"/>
      <c r="BH13" s="94"/>
      <c r="BI13" s="94"/>
      <c r="BJ13" s="94"/>
      <c r="BK13" s="94"/>
      <c r="BL13" s="94"/>
    </row>
    <row r="14" spans="1:66">
      <c r="A14" s="94" t="s">
        <v>482</v>
      </c>
      <c r="B14" s="94" t="s">
        <v>481</v>
      </c>
      <c r="C14" s="94"/>
      <c r="D14" s="94" t="str">
        <f>Summary!K15</f>
        <v>Investigat the effects of West Ham on the ecology of the Vyne Stream between the abstraction points and the discharge outlet of Basingstoke STW</v>
      </c>
      <c r="E14" s="91" t="str">
        <f>IF(Summary!F15="improve","No","Yes")</f>
        <v>No</v>
      </c>
      <c r="F14" s="94"/>
      <c r="G14" s="94" t="str">
        <f>Summary!L15</f>
        <v>To control or manage abstraction</v>
      </c>
      <c r="H14" s="94" t="str">
        <f>Summary!M15</f>
        <v>Use alternative source/relocate abstraction or discharge</v>
      </c>
      <c r="I14" s="94" t="str">
        <f>Summary!N15</f>
        <v>Change abstraction location</v>
      </c>
      <c r="J14" s="94" t="str">
        <f>Summary!J15</f>
        <v>Groundwater A&amp;R F&amp;B</v>
      </c>
      <c r="K14" s="94" t="str">
        <f>IF(Summary!B15&gt;1,"GB1060390"&amp;Summary!B15,"")</f>
        <v>GB106039017080</v>
      </c>
      <c r="L14" s="94" t="str">
        <f>Summary!V15</f>
        <v>No deterioration</v>
      </c>
      <c r="M14" s="94" t="str">
        <f>IF(Summary!W15="vc","Very Certain",IF(Summary!W15="UC","Uncertain",IF(Summary!W15="QC","Quite Certain","")))</f>
        <v>Very Certain</v>
      </c>
      <c r="N14" s="79" t="s">
        <v>528</v>
      </c>
      <c r="O14" s="79" t="str">
        <f>IF(Summary!P15="","",Summary!P15)</f>
        <v/>
      </c>
      <c r="P14" s="94"/>
      <c r="Q14" s="94"/>
      <c r="R14" s="94" t="s">
        <v>467</v>
      </c>
      <c r="S14" s="94" t="str">
        <f>Summary!S15</f>
        <v>Council, residents, water companies, developers</v>
      </c>
      <c r="T14" s="94"/>
      <c r="U14" s="94"/>
      <c r="V14" s="6"/>
      <c r="W14" s="94"/>
      <c r="X14" s="94"/>
      <c r="Y14" s="94"/>
      <c r="Z14" s="94"/>
      <c r="AA14" s="94"/>
      <c r="AB14" s="94"/>
      <c r="AC14" s="94"/>
      <c r="AD14" s="94"/>
      <c r="AE14" s="94"/>
      <c r="AF14" s="94"/>
      <c r="AG14" s="94"/>
      <c r="AH14" s="94"/>
      <c r="AI14" s="94"/>
      <c r="AJ14" s="94"/>
      <c r="AK14" s="7"/>
      <c r="AL14" s="94"/>
      <c r="AM14" s="94"/>
      <c r="AN14" s="94"/>
      <c r="AO14" s="94"/>
      <c r="AP14" s="94"/>
      <c r="AQ14" s="94"/>
      <c r="AR14" s="94"/>
      <c r="AS14" s="94"/>
      <c r="AT14" s="94"/>
      <c r="AU14" s="94" t="str">
        <f>Summary!U15</f>
        <v>Unfunded</v>
      </c>
      <c r="AV14" s="94"/>
      <c r="AW14" s="94" t="s">
        <v>62</v>
      </c>
      <c r="AX14" s="94"/>
      <c r="AY14" s="102">
        <v>41604</v>
      </c>
      <c r="AZ14" s="102">
        <v>41604</v>
      </c>
      <c r="BA14" s="94" t="s">
        <v>466</v>
      </c>
      <c r="BB14" s="94"/>
      <c r="BC14" s="94"/>
      <c r="BD14" s="94"/>
      <c r="BE14" s="94"/>
      <c r="BF14" s="94"/>
      <c r="BG14" s="94"/>
      <c r="BH14" s="94"/>
      <c r="BI14" s="94"/>
      <c r="BJ14" s="94"/>
      <c r="BK14" s="94"/>
      <c r="BL14" s="94"/>
    </row>
    <row r="15" spans="1:66">
      <c r="A15" s="94" t="s">
        <v>482</v>
      </c>
      <c r="B15" s="94" t="s">
        <v>481</v>
      </c>
      <c r="C15" s="94"/>
      <c r="D15" s="94" t="str">
        <f>Summary!K16</f>
        <v>Investigat the passability of culverts around Basingstoke, opening culvert/installing fish easment as required (Eastrop Park)</v>
      </c>
      <c r="E15" s="91" t="str">
        <f>IF(Summary!F16="improve","No","Yes")</f>
        <v>No</v>
      </c>
      <c r="F15" s="94"/>
      <c r="G15" s="94" t="str">
        <f>Summary!L16</f>
        <v>Improve modified habitats</v>
      </c>
      <c r="H15" s="94" t="str">
        <f>Summary!M16</f>
        <v>Removal or easement of barriers to fish migration</v>
      </c>
      <c r="I15" s="94" t="str">
        <f>Summary!N16</f>
        <v>Improvements to longitudinal connectivity</v>
      </c>
      <c r="J15" s="94" t="str">
        <f>Summary!J16</f>
        <v>FCRM</v>
      </c>
      <c r="K15" s="94" t="str">
        <f>IF(Summary!B16&gt;1,"GB1060390"&amp;Summary!B16,"")</f>
        <v>GB106039017080</v>
      </c>
      <c r="L15" s="94" t="str">
        <f>Summary!V16</f>
        <v>Contribute to improvement of more than 1 elelment</v>
      </c>
      <c r="M15" s="94" t="str">
        <f>IF(Summary!W16="vc","Very Certain",IF(Summary!W16="UC","Uncertain",IF(Summary!W16="QC","Quite Certain","")))</f>
        <v>Very Certain</v>
      </c>
      <c r="N15" s="79" t="s">
        <v>527</v>
      </c>
      <c r="O15" s="79" t="str">
        <f>IF(Summary!P16="","",Summary!P16)</f>
        <v xml:space="preserve">500 m </v>
      </c>
      <c r="P15" s="94"/>
      <c r="Q15" s="94"/>
      <c r="R15" s="94" t="s">
        <v>467</v>
      </c>
      <c r="S15" s="94" t="str">
        <f>Summary!S16</f>
        <v>EA LA WTT WLT</v>
      </c>
      <c r="T15" s="94"/>
      <c r="U15" s="94"/>
      <c r="V15" s="6" t="s">
        <v>195</v>
      </c>
      <c r="W15" s="94"/>
      <c r="X15" s="94"/>
      <c r="Y15" s="94"/>
      <c r="Z15" s="94"/>
      <c r="AA15" s="94"/>
      <c r="AB15" s="94"/>
      <c r="AC15" s="94"/>
      <c r="AD15" s="94"/>
      <c r="AE15" s="94"/>
      <c r="AF15" s="94"/>
      <c r="AG15" s="94"/>
      <c r="AH15" s="94"/>
      <c r="AI15" s="94"/>
      <c r="AJ15" s="94"/>
      <c r="AK15" s="7" t="s">
        <v>192</v>
      </c>
      <c r="AL15" s="94"/>
      <c r="AM15" s="94"/>
      <c r="AN15" s="94"/>
      <c r="AO15" s="94"/>
      <c r="AP15" s="94"/>
      <c r="AQ15" s="94"/>
      <c r="AR15" s="94"/>
      <c r="AS15" s="94"/>
      <c r="AT15" s="94"/>
      <c r="AU15" s="94" t="str">
        <f>Summary!U16</f>
        <v>unfunded</v>
      </c>
      <c r="AV15" s="94"/>
      <c r="AW15" s="94" t="s">
        <v>62</v>
      </c>
      <c r="AX15" s="94"/>
      <c r="AY15" s="102">
        <v>41604</v>
      </c>
      <c r="AZ15" s="102">
        <v>41604</v>
      </c>
      <c r="BA15" s="94" t="s">
        <v>466</v>
      </c>
      <c r="BB15" s="94"/>
      <c r="BC15" s="94"/>
      <c r="BD15" s="94"/>
      <c r="BE15" s="94"/>
      <c r="BF15" s="94"/>
      <c r="BG15" s="94"/>
      <c r="BH15" s="94"/>
      <c r="BI15" s="94"/>
      <c r="BJ15" s="94"/>
      <c r="BK15" s="94"/>
      <c r="BL15" s="94"/>
    </row>
    <row r="16" spans="1:66">
      <c r="A16" s="94" t="s">
        <v>483</v>
      </c>
      <c r="B16" s="94" t="s">
        <v>484</v>
      </c>
      <c r="C16" s="94"/>
      <c r="D16" s="94" t="str">
        <f>Summary!K17</f>
        <v xml:space="preserve">LH channel weir d/s Lower Mill </v>
      </c>
      <c r="E16" s="91" t="str">
        <f>IF(Summary!F17="improve","No","Yes")</f>
        <v>No</v>
      </c>
      <c r="F16" s="94"/>
      <c r="G16" s="94" t="str">
        <f>Summary!L17</f>
        <v>Improve modified habitats</v>
      </c>
      <c r="H16" s="94" t="str">
        <f>Summary!M17</f>
        <v>Removal or easement of barriers to fish migration</v>
      </c>
      <c r="I16" s="94" t="str">
        <f>Summary!N17</f>
        <v>Improvements to longitudinal connectivity</v>
      </c>
      <c r="J16" s="94" t="str">
        <f>Summary!J17</f>
        <v>Fisheries</v>
      </c>
      <c r="K16" s="94" t="str">
        <f>IF(Summary!B17&gt;1,"GB1060390"&amp;Summary!B17,"")</f>
        <v>GB106039017080</v>
      </c>
      <c r="L16" s="94" t="str">
        <f>Summary!V17</f>
        <v>Contribute to improvement of more than 1 elelment</v>
      </c>
      <c r="M16" s="94" t="str">
        <f>IF(Summary!W17="vc","Very Certain",IF(Summary!W17="UC","Uncertain",IF(Summary!W17="QC","Quite Certain","")))</f>
        <v>Very Certain</v>
      </c>
      <c r="N16" s="79" t="s">
        <v>528</v>
      </c>
      <c r="O16" s="79">
        <f>IF(Summary!P17="","",Summary!P17)</f>
        <v>500</v>
      </c>
      <c r="P16" s="94"/>
      <c r="Q16" s="94"/>
      <c r="R16" s="94" t="s">
        <v>467</v>
      </c>
      <c r="S16" s="94" t="str">
        <f>Summary!S17</f>
        <v>land owner</v>
      </c>
      <c r="T16" s="94"/>
      <c r="U16" s="94"/>
      <c r="V16" s="6" t="s">
        <v>182</v>
      </c>
      <c r="W16" s="94"/>
      <c r="X16" s="94"/>
      <c r="Y16" s="94"/>
      <c r="Z16" s="94"/>
      <c r="AA16" s="94"/>
      <c r="AB16" s="94"/>
      <c r="AC16" s="94"/>
      <c r="AD16" s="94"/>
      <c r="AE16" s="94"/>
      <c r="AF16" s="94"/>
      <c r="AG16" s="94"/>
      <c r="AH16" s="94"/>
      <c r="AI16" s="94"/>
      <c r="AJ16" s="94"/>
      <c r="AK16" s="33" t="s">
        <v>133</v>
      </c>
      <c r="AL16" s="94"/>
      <c r="AM16" s="94"/>
      <c r="AN16" s="94"/>
      <c r="AO16" s="94"/>
      <c r="AP16" s="94"/>
      <c r="AQ16" s="94"/>
      <c r="AR16" s="94"/>
      <c r="AS16" s="94"/>
      <c r="AT16" s="94"/>
      <c r="AU16" s="94" t="str">
        <f>Summary!U17</f>
        <v>unfunded</v>
      </c>
      <c r="AV16" s="94"/>
      <c r="AW16" s="94" t="s">
        <v>62</v>
      </c>
      <c r="AX16" s="94"/>
      <c r="AY16" s="102">
        <v>41604</v>
      </c>
      <c r="AZ16" s="102">
        <v>41604</v>
      </c>
      <c r="BA16" s="94" t="s">
        <v>466</v>
      </c>
      <c r="BB16" s="94"/>
      <c r="BC16" s="94"/>
      <c r="BD16" s="94"/>
      <c r="BE16" s="94"/>
      <c r="BF16" s="94"/>
      <c r="BG16" s="94"/>
      <c r="BH16" s="94"/>
      <c r="BI16" s="94"/>
      <c r="BJ16" s="94"/>
      <c r="BK16" s="94"/>
      <c r="BL16" s="94"/>
    </row>
    <row r="17" spans="1:64">
      <c r="A17" s="94" t="s">
        <v>483</v>
      </c>
      <c r="B17" s="94" t="s">
        <v>484</v>
      </c>
      <c r="C17" s="94"/>
      <c r="D17" s="94" t="str">
        <f>Summary!K18</f>
        <v>limit development at Basingstoke</v>
      </c>
      <c r="E17" s="91" t="str">
        <f>IF(Summary!F18="improve","No","Yes")</f>
        <v>No</v>
      </c>
      <c r="F17" s="94"/>
      <c r="G17" s="94" t="str">
        <f>Summary!L18</f>
        <v>To control or manage abstraction</v>
      </c>
      <c r="H17" s="94" t="str">
        <f>Summary!M18</f>
        <v>Water Demand Management</v>
      </c>
      <c r="I17" s="94" t="str">
        <f>Summary!N18</f>
        <v>Water efficiency activity </v>
      </c>
      <c r="J17" s="94" t="str">
        <f>Summary!J18</f>
        <v>Groundwater Hydrology</v>
      </c>
      <c r="K17" s="94" t="str">
        <f>IF(Summary!B18&gt;1,"GB1060390"&amp;Summary!B18,"")</f>
        <v>GB106039017080</v>
      </c>
      <c r="L17" s="94" t="str">
        <f>Summary!V18</f>
        <v>Contribute to improvement of 1+ element</v>
      </c>
      <c r="M17" s="94" t="str">
        <f>IF(Summary!W18="vc","Very Certain",IF(Summary!W18="UC","Uncertain",IF(Summary!W18="QC","Quite Certain","")))</f>
        <v>Very Certain</v>
      </c>
      <c r="N17" s="79" t="s">
        <v>528</v>
      </c>
      <c r="O17" s="79" t="str">
        <f>IF(Summary!P18="","",Summary!P18)</f>
        <v/>
      </c>
      <c r="P17" s="94"/>
      <c r="Q17" s="94"/>
      <c r="R17" s="94" t="s">
        <v>467</v>
      </c>
      <c r="S17" s="94" t="str">
        <f>Summary!S18</f>
        <v>Council, residents, water companies, developers</v>
      </c>
      <c r="T17" s="94"/>
      <c r="U17" s="94"/>
      <c r="V17" s="6"/>
      <c r="W17" s="94"/>
      <c r="X17" s="94"/>
      <c r="Y17" s="94"/>
      <c r="Z17" s="94"/>
      <c r="AA17" s="94"/>
      <c r="AB17" s="94"/>
      <c r="AC17" s="94"/>
      <c r="AD17" s="94"/>
      <c r="AE17" s="94"/>
      <c r="AF17" s="94"/>
      <c r="AG17" s="94"/>
      <c r="AH17" s="94"/>
      <c r="AI17" s="94"/>
      <c r="AJ17" s="94"/>
      <c r="AK17" s="7"/>
      <c r="AL17" s="94"/>
      <c r="AM17" s="94"/>
      <c r="AN17" s="94"/>
      <c r="AO17" s="94"/>
      <c r="AP17" s="94"/>
      <c r="AQ17" s="94"/>
      <c r="AR17" s="94"/>
      <c r="AS17" s="94"/>
      <c r="AT17" s="94"/>
      <c r="AU17" s="94" t="str">
        <f>Summary!U18</f>
        <v>Unfunded</v>
      </c>
      <c r="AV17" s="94"/>
      <c r="AW17" s="94" t="s">
        <v>62</v>
      </c>
      <c r="AX17" s="94"/>
      <c r="AY17" s="102">
        <v>41604</v>
      </c>
      <c r="AZ17" s="102">
        <v>41604</v>
      </c>
      <c r="BA17" s="94" t="s">
        <v>466</v>
      </c>
      <c r="BB17" s="94"/>
      <c r="BC17" s="94"/>
      <c r="BD17" s="94"/>
      <c r="BE17" s="94"/>
      <c r="BF17" s="94"/>
      <c r="BG17" s="94"/>
      <c r="BH17" s="94"/>
      <c r="BI17" s="94"/>
      <c r="BJ17" s="94"/>
      <c r="BK17" s="94"/>
      <c r="BL17" s="94"/>
    </row>
    <row r="18" spans="1:64">
      <c r="A18" s="94" t="s">
        <v>483</v>
      </c>
      <c r="B18" s="94" t="s">
        <v>484</v>
      </c>
      <c r="C18" s="94"/>
      <c r="D18" s="94" t="str">
        <f>Summary!K19</f>
        <v>Lower Mill weir removal/lowering or installation of fish pass as required and habitat enhancement</v>
      </c>
      <c r="E18" s="91" t="str">
        <f>IF(Summary!F19="improve","No","Yes")</f>
        <v>No</v>
      </c>
      <c r="F18" s="94"/>
      <c r="G18" s="94" t="str">
        <f>Summary!L19</f>
        <v>Improve modified habitats</v>
      </c>
      <c r="H18" s="94" t="str">
        <f>Summary!M19</f>
        <v>Removal or easement of barriers to fish migration</v>
      </c>
      <c r="I18" s="94" t="str">
        <f>Summary!N19</f>
        <v>Improvements to longitudinal connectivity</v>
      </c>
      <c r="J18" s="94" t="str">
        <f>Summary!J19</f>
        <v>Fisheries</v>
      </c>
      <c r="K18" s="94" t="str">
        <f>IF(Summary!B19&gt;1,"GB1060390"&amp;Summary!B19,"")</f>
        <v>GB106039017080</v>
      </c>
      <c r="L18" s="94" t="str">
        <f>Summary!V19</f>
        <v>Contribute to improvement of more than 1 elelment</v>
      </c>
      <c r="M18" s="94" t="str">
        <f>IF(Summary!W19="vc","Very Certain",IF(Summary!W19="UC","Uncertain",IF(Summary!W19="QC","Quite Certain","")))</f>
        <v>Very Certain</v>
      </c>
      <c r="N18" s="79" t="s">
        <v>528</v>
      </c>
      <c r="O18" s="79" t="str">
        <f>IF(Summary!P19="","",Summary!P19)</f>
        <v>1 km</v>
      </c>
      <c r="P18" s="94"/>
      <c r="Q18" s="94"/>
      <c r="R18" s="94" t="s">
        <v>467</v>
      </c>
      <c r="S18" s="94" t="str">
        <f>Summary!S19</f>
        <v>Landowners, WTT, WLT, LFCC, angling club, B&amp;DBC</v>
      </c>
      <c r="T18" s="94"/>
      <c r="U18" s="94"/>
      <c r="V18" s="6" t="s">
        <v>176</v>
      </c>
      <c r="W18" s="94"/>
      <c r="X18" s="94"/>
      <c r="Y18" s="94"/>
      <c r="Z18" s="94"/>
      <c r="AA18" s="94"/>
      <c r="AB18" s="94"/>
      <c r="AC18" s="94"/>
      <c r="AD18" s="94"/>
      <c r="AE18" s="94"/>
      <c r="AF18" s="94"/>
      <c r="AG18" s="94"/>
      <c r="AH18" s="94"/>
      <c r="AI18" s="94"/>
      <c r="AJ18" s="94"/>
      <c r="AK18" s="7" t="s">
        <v>132</v>
      </c>
      <c r="AL18" s="94"/>
      <c r="AM18" s="94"/>
      <c r="AN18" s="94"/>
      <c r="AO18" s="94"/>
      <c r="AP18" s="94"/>
      <c r="AQ18" s="94"/>
      <c r="AR18" s="94"/>
      <c r="AS18" s="94"/>
      <c r="AT18" s="94"/>
      <c r="AU18" s="94" t="str">
        <f>Summary!U19</f>
        <v>unfunded</v>
      </c>
      <c r="AV18" s="94"/>
      <c r="AW18" s="94" t="s">
        <v>34</v>
      </c>
      <c r="AX18" s="94"/>
      <c r="AY18" s="102">
        <v>41604</v>
      </c>
      <c r="AZ18" s="102">
        <v>41604</v>
      </c>
      <c r="BA18" s="94" t="s">
        <v>466</v>
      </c>
      <c r="BB18" s="94"/>
      <c r="BC18" s="94"/>
      <c r="BD18" s="94"/>
      <c r="BE18" s="94"/>
      <c r="BF18" s="94"/>
      <c r="BG18" s="94"/>
      <c r="BH18" s="94"/>
      <c r="BI18" s="94"/>
      <c r="BJ18" s="94"/>
      <c r="BK18" s="94"/>
      <c r="BL18" s="94"/>
    </row>
    <row r="19" spans="1:64">
      <c r="A19" s="94" t="s">
        <v>483</v>
      </c>
      <c r="B19" s="94" t="s">
        <v>484</v>
      </c>
      <c r="C19" s="94"/>
      <c r="D19" s="94" t="str">
        <f>Summary!K20</f>
        <v>Old Basing fish farm weir removal/lowering or installation of fish pass as required and habitat enhancement</v>
      </c>
      <c r="E19" s="91" t="str">
        <f>IF(Summary!F20="improve","No","Yes")</f>
        <v>No</v>
      </c>
      <c r="F19" s="94"/>
      <c r="G19" s="94" t="str">
        <f>Summary!L20</f>
        <v>Improve modified habitats</v>
      </c>
      <c r="H19" s="94" t="str">
        <f>Summary!M20</f>
        <v>Removal or easement of barriers to fish migration</v>
      </c>
      <c r="I19" s="94" t="str">
        <f>Summary!N20</f>
        <v>Improvements to longitudinal connectivity</v>
      </c>
      <c r="J19" s="94" t="str">
        <f>Summary!J20</f>
        <v>Fisheries</v>
      </c>
      <c r="K19" s="94" t="str">
        <f>IF(Summary!B20&gt;1,"GB1060390"&amp;Summary!B20,"")</f>
        <v>GB106039017080</v>
      </c>
      <c r="L19" s="94" t="str">
        <f>Summary!V20</f>
        <v>Contribute to improvement of more than 1 elelment</v>
      </c>
      <c r="M19" s="94" t="str">
        <f>IF(Summary!W20="vc","Very Certain",IF(Summary!W20="UC","Uncertain",IF(Summary!W20="QC","Quite Certain","")))</f>
        <v>Very Certain</v>
      </c>
      <c r="N19" s="79" t="s">
        <v>528</v>
      </c>
      <c r="O19" s="79" t="str">
        <f>IF(Summary!P20="","",Summary!P20)</f>
        <v xml:space="preserve">500 m </v>
      </c>
      <c r="P19" s="94"/>
      <c r="Q19" s="94"/>
      <c r="R19" s="94" t="s">
        <v>467</v>
      </c>
      <c r="S19" s="94" t="str">
        <f>Summary!S20</f>
        <v>Landowners, WTT, WLT, LFCC, angling club, B&amp;DBC</v>
      </c>
      <c r="T19" s="94"/>
      <c r="U19" s="94"/>
      <c r="V19" s="6" t="s">
        <v>180</v>
      </c>
      <c r="W19" s="94"/>
      <c r="X19" s="94"/>
      <c r="Y19" s="94"/>
      <c r="Z19" s="94"/>
      <c r="AA19" s="94"/>
      <c r="AB19" s="94"/>
      <c r="AC19" s="94"/>
      <c r="AD19" s="94"/>
      <c r="AE19" s="94"/>
      <c r="AF19" s="94"/>
      <c r="AG19" s="94"/>
      <c r="AH19" s="94"/>
      <c r="AI19" s="94"/>
      <c r="AJ19" s="94"/>
      <c r="AK19" s="7" t="s">
        <v>129</v>
      </c>
      <c r="AL19" s="94"/>
      <c r="AM19" s="94"/>
      <c r="AN19" s="94"/>
      <c r="AO19" s="94"/>
      <c r="AP19" s="94"/>
      <c r="AQ19" s="94"/>
      <c r="AR19" s="94"/>
      <c r="AS19" s="94"/>
      <c r="AT19" s="94"/>
      <c r="AU19" s="94" t="str">
        <f>Summary!U20</f>
        <v>unfunded</v>
      </c>
      <c r="AV19" s="94"/>
      <c r="AW19" s="94" t="s">
        <v>34</v>
      </c>
      <c r="AX19" s="94"/>
      <c r="AY19" s="102">
        <v>41604</v>
      </c>
      <c r="AZ19" s="102">
        <v>41604</v>
      </c>
      <c r="BA19" s="94" t="s">
        <v>466</v>
      </c>
      <c r="BB19" s="94"/>
      <c r="BC19" s="94"/>
      <c r="BD19" s="94"/>
      <c r="BE19" s="94"/>
      <c r="BF19" s="94"/>
      <c r="BG19" s="94"/>
      <c r="BH19" s="94"/>
      <c r="BI19" s="94"/>
      <c r="BJ19" s="94"/>
      <c r="BK19" s="94"/>
      <c r="BL19" s="94"/>
    </row>
    <row r="20" spans="1:64">
      <c r="A20" s="94" t="s">
        <v>483</v>
      </c>
      <c r="B20" s="94" t="s">
        <v>484</v>
      </c>
      <c r="C20" s="94"/>
      <c r="D20" s="94" t="str">
        <f>Summary!K21</f>
        <v>Old Basing LH channel redundant weir</v>
      </c>
      <c r="E20" s="91" t="str">
        <f>IF(Summary!F21="improve","No","Yes")</f>
        <v>No</v>
      </c>
      <c r="F20" s="94"/>
      <c r="G20" s="94" t="str">
        <f>Summary!L21</f>
        <v>Improve modified habitats</v>
      </c>
      <c r="H20" s="94" t="str">
        <f>Summary!M21</f>
        <v>Removal or easement of barriers to fish migration</v>
      </c>
      <c r="I20" s="94" t="str">
        <f>Summary!N21</f>
        <v>Improvements to longitudinal connectivity</v>
      </c>
      <c r="J20" s="94" t="str">
        <f>Summary!J21</f>
        <v>Fisheries</v>
      </c>
      <c r="K20" s="94" t="str">
        <f>IF(Summary!B21&gt;1,"GB1060390"&amp;Summary!B21,"")</f>
        <v>GB106039017080</v>
      </c>
      <c r="L20" s="94" t="str">
        <f>Summary!V21</f>
        <v>Contribute to improvement of more than 1 elelment</v>
      </c>
      <c r="M20" s="94" t="str">
        <f>IF(Summary!W21="vc","Very Certain",IF(Summary!W21="UC","Uncertain",IF(Summary!W21="QC","Quite Certain","")))</f>
        <v>Very Certain</v>
      </c>
      <c r="N20" s="79" t="s">
        <v>528</v>
      </c>
      <c r="O20" s="79" t="str">
        <f>IF(Summary!P21="","",Summary!P21)</f>
        <v xml:space="preserve">500 m </v>
      </c>
      <c r="P20" s="94"/>
      <c r="Q20" s="94"/>
      <c r="R20" s="94" t="s">
        <v>467</v>
      </c>
      <c r="S20" s="94" t="str">
        <f>Summary!S21</f>
        <v>Landowners, WTT, WLT, LFCC, angling club, B&amp;DBC</v>
      </c>
      <c r="T20" s="94"/>
      <c r="U20" s="94"/>
      <c r="V20" s="6" t="s">
        <v>187</v>
      </c>
      <c r="W20" s="94"/>
      <c r="X20" s="94"/>
      <c r="Y20" s="94"/>
      <c r="Z20" s="94"/>
      <c r="AA20" s="94"/>
      <c r="AB20" s="94"/>
      <c r="AC20" s="94"/>
      <c r="AD20" s="94"/>
      <c r="AE20" s="94"/>
      <c r="AF20" s="94"/>
      <c r="AG20" s="94"/>
      <c r="AH20" s="94"/>
      <c r="AI20" s="94"/>
      <c r="AJ20" s="94"/>
      <c r="AK20" s="33" t="s">
        <v>138</v>
      </c>
      <c r="AL20" s="94"/>
      <c r="AM20" s="94"/>
      <c r="AN20" s="94"/>
      <c r="AO20" s="94"/>
      <c r="AP20" s="94"/>
      <c r="AQ20" s="94"/>
      <c r="AR20" s="94"/>
      <c r="AS20" s="94"/>
      <c r="AT20" s="94"/>
      <c r="AU20" s="94" t="str">
        <f>Summary!U21</f>
        <v>funded</v>
      </c>
      <c r="AV20" s="94"/>
      <c r="AW20" s="94" t="s">
        <v>34</v>
      </c>
      <c r="AX20" s="94"/>
      <c r="AY20" s="102">
        <v>41604</v>
      </c>
      <c r="AZ20" s="102">
        <v>41604</v>
      </c>
      <c r="BA20" s="94" t="s">
        <v>466</v>
      </c>
      <c r="BB20" s="94"/>
      <c r="BC20" s="94"/>
      <c r="BD20" s="94"/>
      <c r="BE20" s="94"/>
      <c r="BF20" s="94"/>
      <c r="BG20" s="94"/>
      <c r="BH20" s="94"/>
      <c r="BI20" s="94"/>
      <c r="BJ20" s="94"/>
      <c r="BK20" s="94"/>
      <c r="BL20" s="94"/>
    </row>
    <row r="21" spans="1:64">
      <c r="A21" s="94" t="s">
        <v>483</v>
      </c>
      <c r="B21" s="94" t="s">
        <v>484</v>
      </c>
      <c r="C21" s="94"/>
      <c r="D21" s="94" t="str">
        <f>Summary!K22</f>
        <v>Old Basing RH concrete weir</v>
      </c>
      <c r="E21" s="91" t="str">
        <f>IF(Summary!F22="improve","No","Yes")</f>
        <v>No</v>
      </c>
      <c r="F21" s="94"/>
      <c r="G21" s="94" t="str">
        <f>Summary!L22</f>
        <v>Improve modified habitats</v>
      </c>
      <c r="H21" s="94" t="str">
        <f>Summary!M22</f>
        <v>Removal or easement of barriers to fish migration</v>
      </c>
      <c r="I21" s="94" t="str">
        <f>Summary!N22</f>
        <v>Improvements to longitudinal connectivity</v>
      </c>
      <c r="J21" s="94" t="str">
        <f>Summary!J22</f>
        <v>Fisheries</v>
      </c>
      <c r="K21" s="94" t="str">
        <f>IF(Summary!B22&gt;1,"GB1060390"&amp;Summary!B22,"")</f>
        <v>GB106039017080</v>
      </c>
      <c r="L21" s="94" t="str">
        <f>Summary!V22</f>
        <v>Contribute to improvement of more than 1 elelment</v>
      </c>
      <c r="M21" s="94" t="str">
        <f>IF(Summary!W22="vc","Very Certain",IF(Summary!W22="UC","Uncertain",IF(Summary!W22="QC","Quite Certain","")))</f>
        <v>Very Certain</v>
      </c>
      <c r="N21" s="79" t="s">
        <v>528</v>
      </c>
      <c r="O21" s="79" t="str">
        <f>IF(Summary!P22="","",Summary!P22)</f>
        <v xml:space="preserve">500 m </v>
      </c>
      <c r="P21" s="94"/>
      <c r="Q21" s="94"/>
      <c r="R21" s="94" t="s">
        <v>467</v>
      </c>
      <c r="S21" s="94" t="str">
        <f>Summary!S22</f>
        <v>Landowners, WTT, WLT, LFCC, angling club, B&amp;DBC</v>
      </c>
      <c r="T21" s="94"/>
      <c r="U21" s="94"/>
      <c r="V21" s="6" t="s">
        <v>186</v>
      </c>
      <c r="W21" s="94"/>
      <c r="X21" s="94"/>
      <c r="Y21" s="94"/>
      <c r="Z21" s="94"/>
      <c r="AA21" s="94"/>
      <c r="AB21" s="94"/>
      <c r="AC21" s="94"/>
      <c r="AD21" s="94"/>
      <c r="AE21" s="94"/>
      <c r="AF21" s="94"/>
      <c r="AG21" s="94"/>
      <c r="AH21" s="94"/>
      <c r="AI21" s="94"/>
      <c r="AJ21" s="94"/>
      <c r="AK21" s="33" t="s">
        <v>139</v>
      </c>
      <c r="AL21" s="94"/>
      <c r="AM21" s="94"/>
      <c r="AN21" s="94"/>
      <c r="AO21" s="94"/>
      <c r="AP21" s="94"/>
      <c r="AQ21" s="94"/>
      <c r="AR21" s="94"/>
      <c r="AS21" s="94"/>
      <c r="AT21" s="94"/>
      <c r="AU21" s="94" t="str">
        <f>Summary!U22</f>
        <v>funded</v>
      </c>
      <c r="AV21" s="94"/>
      <c r="AW21" s="94" t="s">
        <v>62</v>
      </c>
      <c r="AX21" s="94"/>
      <c r="AY21" s="102">
        <v>41604</v>
      </c>
      <c r="AZ21" s="102">
        <v>41604</v>
      </c>
      <c r="BA21" s="94" t="s">
        <v>466</v>
      </c>
      <c r="BB21" s="94"/>
      <c r="BC21" s="94"/>
      <c r="BD21" s="94"/>
      <c r="BE21" s="94"/>
      <c r="BF21" s="94"/>
      <c r="BG21" s="94"/>
      <c r="BH21" s="94"/>
      <c r="BI21" s="94"/>
      <c r="BJ21" s="94"/>
      <c r="BK21" s="94"/>
      <c r="BL21" s="94"/>
    </row>
    <row r="22" spans="1:64">
      <c r="A22" s="92" t="s">
        <v>486</v>
      </c>
      <c r="B22" s="92" t="s">
        <v>487</v>
      </c>
      <c r="C22" s="92"/>
      <c r="D22" s="92" t="str">
        <f>Summary!K23</f>
        <v>Overspill to side channel u/s Lower Mill</v>
      </c>
      <c r="E22" s="91" t="str">
        <f>IF(Summary!F23="improve","No","Yes")</f>
        <v>No</v>
      </c>
      <c r="F22" s="92"/>
      <c r="G22" s="92" t="str">
        <f>Summary!L23</f>
        <v>Improve modified habitats</v>
      </c>
      <c r="H22" s="92" t="str">
        <f>Summary!M23</f>
        <v>Removal or easement of barriers to fish migration</v>
      </c>
      <c r="I22" s="92" t="str">
        <f>Summary!N23</f>
        <v>Improvements to longitudinal connectivity</v>
      </c>
      <c r="J22" s="92" t="str">
        <f>Summary!J23</f>
        <v>Fisheries</v>
      </c>
      <c r="K22" s="92" t="str">
        <f>IF(Summary!B23&gt;1,"GB1060390"&amp;Summary!B23,"")</f>
        <v>GB106039017080</v>
      </c>
      <c r="L22" s="92" t="str">
        <f>Summary!V23</f>
        <v>Contribute to improvement of more than 1 elelment</v>
      </c>
      <c r="M22" s="92" t="str">
        <f>IF(Summary!W23="vc","Very Certain",IF(Summary!W23="UC","Uncertain",IF(Summary!W23="QC","Quite Certain","")))</f>
        <v>Very Certain</v>
      </c>
      <c r="N22" s="79" t="s">
        <v>528</v>
      </c>
      <c r="O22" s="79" t="str">
        <f>IF(Summary!P23="","",Summary!P23)</f>
        <v xml:space="preserve">500 m </v>
      </c>
      <c r="P22" s="92"/>
      <c r="Q22" s="92"/>
      <c r="R22" s="92" t="s">
        <v>467</v>
      </c>
      <c r="S22" s="92" t="str">
        <f>Summary!S23</f>
        <v>Landowners, WTT, WLT, LFCC, angling club, B&amp;DBC</v>
      </c>
      <c r="T22" s="92"/>
      <c r="U22" s="92"/>
      <c r="V22" s="6" t="s">
        <v>182</v>
      </c>
      <c r="W22" s="92"/>
      <c r="X22" s="92"/>
      <c r="Y22" s="92"/>
      <c r="Z22" s="92"/>
      <c r="AA22" s="92"/>
      <c r="AB22" s="92"/>
      <c r="AC22" s="92"/>
      <c r="AD22" s="92"/>
      <c r="AE22" s="92"/>
      <c r="AF22" s="92"/>
      <c r="AG22" s="92"/>
      <c r="AH22" s="92"/>
      <c r="AI22" s="92"/>
      <c r="AJ22" s="92"/>
      <c r="AK22" s="33" t="s">
        <v>130</v>
      </c>
      <c r="AL22" s="96"/>
      <c r="AM22" s="96"/>
      <c r="AN22" s="96"/>
      <c r="AO22" s="96"/>
      <c r="AP22" s="96"/>
      <c r="AQ22" s="96"/>
      <c r="AR22" s="96"/>
      <c r="AS22" s="96"/>
      <c r="AT22" s="96"/>
      <c r="AU22" s="92" t="str">
        <f>Summary!U23</f>
        <v>funded</v>
      </c>
      <c r="AV22" s="92"/>
      <c r="AW22" s="98" t="s">
        <v>34</v>
      </c>
      <c r="AX22" s="92"/>
      <c r="AY22" s="100">
        <v>41604</v>
      </c>
      <c r="AZ22" s="100">
        <v>41604</v>
      </c>
      <c r="BA22" s="92" t="s">
        <v>466</v>
      </c>
      <c r="BB22" s="92"/>
      <c r="BC22" s="92"/>
      <c r="BD22" s="92"/>
      <c r="BE22" s="92"/>
      <c r="BF22" s="92"/>
      <c r="BG22" s="92"/>
      <c r="BH22" s="92"/>
      <c r="BI22" s="92"/>
      <c r="BJ22" s="92"/>
      <c r="BK22" s="92"/>
      <c r="BL22" s="92"/>
    </row>
    <row r="23" spans="1:64" ht="30">
      <c r="A23" s="92" t="s">
        <v>486</v>
      </c>
      <c r="B23" s="92" t="s">
        <v>487</v>
      </c>
      <c r="C23" s="92"/>
      <c r="D23" s="92" t="str">
        <f>Summary!K24</f>
        <v>Provide advice and training on identification, control and disposal of invasive non-native species to all relevant groups and encourage monitoring schemes. Rolled out through partner organisations BVCP, LFCC etc. Advertise the need for authorisation from the Environment Agency and that traps need to be compliant.</v>
      </c>
      <c r="E23" s="91" t="str">
        <f>IF(Summary!F24="improve","No","Yes")</f>
        <v>No</v>
      </c>
      <c r="F23" s="92"/>
      <c r="G23" s="92" t="str">
        <f>Summary!L24</f>
        <v>Control or manage invasive species.</v>
      </c>
      <c r="H23" s="92" t="str">
        <f>Summary!M24</f>
        <v>Building awareness and understanding.</v>
      </c>
      <c r="I23" s="92" t="str">
        <f>Summary!N24</f>
        <v>Seek sustainable and cost-effective methods for managing established invasions of species.</v>
      </c>
      <c r="J23" s="92" t="str">
        <f>Summary!J24</f>
        <v>Fisheries</v>
      </c>
      <c r="K23" s="92" t="str">
        <f>IF(Summary!B24&gt;1,"GB1060390"&amp;Summary!B24,"")</f>
        <v>GB106039017080</v>
      </c>
      <c r="L23" s="92" t="str">
        <f>Summary!V24</f>
        <v>No deterioration</v>
      </c>
      <c r="M23" s="92" t="str">
        <f>IF(Summary!W24="vc","Very Certain",IF(Summary!W24="UC","Uncertain",IF(Summary!W24="QC","Quite Certain","")))</f>
        <v>Uncertain</v>
      </c>
      <c r="N23" s="79" t="s">
        <v>528</v>
      </c>
      <c r="O23" s="79" t="str">
        <f>IF(Summary!P24="","",Summary!P24)</f>
        <v>whole catchment</v>
      </c>
      <c r="P23" s="92"/>
      <c r="Q23" s="92"/>
      <c r="R23" s="92" t="s">
        <v>467</v>
      </c>
      <c r="S23" s="92" t="str">
        <f>Summary!S24</f>
        <v>LFCC, NE, BVCP, WPS</v>
      </c>
      <c r="T23" s="92"/>
      <c r="U23" s="92"/>
      <c r="V23" s="22" t="s">
        <v>60</v>
      </c>
      <c r="W23" s="92"/>
      <c r="X23" s="92"/>
      <c r="Y23" s="92"/>
      <c r="Z23" s="92"/>
      <c r="AA23" s="92"/>
      <c r="AB23" s="92"/>
      <c r="AC23" s="92"/>
      <c r="AD23" s="92"/>
      <c r="AE23" s="92"/>
      <c r="AF23" s="92"/>
      <c r="AG23" s="92"/>
      <c r="AH23" s="92"/>
      <c r="AI23" s="92"/>
      <c r="AJ23" s="92"/>
      <c r="AK23" s="7" t="s">
        <v>268</v>
      </c>
      <c r="AL23" s="96"/>
      <c r="AM23" s="96"/>
      <c r="AN23" s="96"/>
      <c r="AO23" s="96"/>
      <c r="AP23" s="96"/>
      <c r="AQ23" s="96"/>
      <c r="AR23" s="96"/>
      <c r="AS23" s="96"/>
      <c r="AT23" s="96"/>
      <c r="AU23" s="92" t="str">
        <f>Summary!U24</f>
        <v>unfunded</v>
      </c>
      <c r="AV23" s="92"/>
      <c r="AW23" s="98" t="s">
        <v>62</v>
      </c>
      <c r="AX23" s="92"/>
      <c r="AY23" s="100">
        <v>41604</v>
      </c>
      <c r="AZ23" s="100">
        <v>41604</v>
      </c>
      <c r="BA23" s="92" t="s">
        <v>466</v>
      </c>
      <c r="BB23" s="92"/>
      <c r="BC23" s="92"/>
      <c r="BD23" s="92"/>
      <c r="BE23" s="92"/>
      <c r="BF23" s="92"/>
      <c r="BG23" s="92"/>
      <c r="BH23" s="92"/>
      <c r="BI23" s="92"/>
      <c r="BJ23" s="92"/>
      <c r="BK23" s="92"/>
      <c r="BL23" s="92"/>
    </row>
    <row r="24" spans="1:64">
      <c r="A24" s="92" t="s">
        <v>486</v>
      </c>
      <c r="B24" s="92" t="s">
        <v>487</v>
      </c>
      <c r="C24" s="92"/>
      <c r="D24" s="92" t="str">
        <f>Summary!K25</f>
        <v>Reduce pumping at West Ham, find alternative source.</v>
      </c>
      <c r="E24" s="91" t="str">
        <f>IF(Summary!F25="improve","No","Yes")</f>
        <v>No</v>
      </c>
      <c r="F24" s="92"/>
      <c r="G24" s="92" t="str">
        <f>Summary!L25</f>
        <v>To control or manage abstraction</v>
      </c>
      <c r="H24" s="92" t="str">
        <f>Summary!M25</f>
        <v>Water Demand Management</v>
      </c>
      <c r="I24" s="92" t="str">
        <f>Summary!N25</f>
        <v>Water efficiency activity </v>
      </c>
      <c r="J24" s="92" t="str">
        <f>Summary!J25</f>
        <v>Groundwater Hydrology</v>
      </c>
      <c r="K24" s="92" t="str">
        <f>IF(Summary!B25&gt;1,"GB1060390"&amp;Summary!B25,"")</f>
        <v>GB106039017080</v>
      </c>
      <c r="L24" s="92" t="str">
        <f>Summary!V25</f>
        <v>Contribute to improvement of 1+ element</v>
      </c>
      <c r="M24" s="92" t="str">
        <f>IF(Summary!W25="vc","Very Certain",IF(Summary!W25="UC","Uncertain",IF(Summary!W25="QC","Quite Certain","")))</f>
        <v>Very Certain</v>
      </c>
      <c r="N24" s="79" t="s">
        <v>528</v>
      </c>
      <c r="O24" s="79" t="str">
        <f>IF(Summary!P25="","",Summary!P25)</f>
        <v/>
      </c>
      <c r="P24" s="92"/>
      <c r="Q24" s="92"/>
      <c r="R24" s="92" t="s">
        <v>467</v>
      </c>
      <c r="S24" s="92" t="str">
        <f>Summary!S25</f>
        <v>Council, residents, water companies, developers</v>
      </c>
      <c r="T24" s="92"/>
      <c r="U24" s="92"/>
      <c r="V24" s="6"/>
      <c r="W24" s="92"/>
      <c r="X24" s="92"/>
      <c r="Y24" s="92"/>
      <c r="Z24" s="92"/>
      <c r="AA24" s="92"/>
      <c r="AB24" s="92"/>
      <c r="AC24" s="92"/>
      <c r="AD24" s="92"/>
      <c r="AE24" s="92"/>
      <c r="AF24" s="92"/>
      <c r="AG24" s="92"/>
      <c r="AH24" s="92"/>
      <c r="AI24" s="92"/>
      <c r="AJ24" s="92"/>
      <c r="AK24" s="7"/>
      <c r="AL24" s="96"/>
      <c r="AM24" s="96"/>
      <c r="AN24" s="96"/>
      <c r="AO24" s="96"/>
      <c r="AP24" s="96"/>
      <c r="AQ24" s="96"/>
      <c r="AR24" s="96"/>
      <c r="AS24" s="96"/>
      <c r="AT24" s="96"/>
      <c r="AU24" s="92" t="str">
        <f>Summary!U25</f>
        <v>Unfunded</v>
      </c>
      <c r="AV24" s="92"/>
      <c r="AW24" s="98" t="s">
        <v>62</v>
      </c>
      <c r="AX24" s="92"/>
      <c r="AY24" s="100">
        <v>41604</v>
      </c>
      <c r="AZ24" s="100">
        <v>41604</v>
      </c>
      <c r="BA24" s="92" t="s">
        <v>466</v>
      </c>
      <c r="BB24" s="92"/>
      <c r="BC24" s="92"/>
      <c r="BD24" s="92"/>
      <c r="BE24" s="92"/>
      <c r="BF24" s="92"/>
      <c r="BG24" s="92"/>
      <c r="BH24" s="92"/>
      <c r="BI24" s="92"/>
      <c r="BJ24" s="92"/>
      <c r="BK24" s="92"/>
      <c r="BL24" s="92"/>
    </row>
    <row r="25" spans="1:64">
      <c r="A25" s="92" t="s">
        <v>486</v>
      </c>
      <c r="B25" s="92" t="s">
        <v>487</v>
      </c>
      <c r="C25" s="92"/>
      <c r="D25" s="92" t="str">
        <f>Summary!K26</f>
        <v>RH channel d/s Lower Mill</v>
      </c>
      <c r="E25" s="91" t="str">
        <f>IF(Summary!F26="improve","No","Yes")</f>
        <v>No</v>
      </c>
      <c r="F25" s="92"/>
      <c r="G25" s="92" t="str">
        <f>Summary!L26</f>
        <v>Improve modified habitats</v>
      </c>
      <c r="H25" s="92" t="str">
        <f>Summary!M26</f>
        <v>Removal or easement of barriers to fish migration</v>
      </c>
      <c r="I25" s="92" t="str">
        <f>Summary!N26</f>
        <v>Improvements to longitudinal connectivity</v>
      </c>
      <c r="J25" s="92" t="str">
        <f>Summary!J26</f>
        <v>Fisheries</v>
      </c>
      <c r="K25" s="92" t="str">
        <f>IF(Summary!B26&gt;1,"GB1060390"&amp;Summary!B26,"")</f>
        <v>GB106039017080</v>
      </c>
      <c r="L25" s="92" t="str">
        <f>Summary!V26</f>
        <v>Contribute to improvement of more than 1 elelment</v>
      </c>
      <c r="M25" s="92" t="str">
        <f>IF(Summary!W26="vc","Very Certain",IF(Summary!W26="UC","Uncertain",IF(Summary!W26="QC","Quite Certain","")))</f>
        <v>Very Certain</v>
      </c>
      <c r="N25" s="79" t="s">
        <v>528</v>
      </c>
      <c r="O25" s="79">
        <f>IF(Summary!P26="","",Summary!P26)</f>
        <v>500</v>
      </c>
      <c r="P25" s="92"/>
      <c r="Q25" s="92"/>
      <c r="R25" s="92" t="s">
        <v>467</v>
      </c>
      <c r="S25" s="92" t="str">
        <f>Summary!S26</f>
        <v>land owner</v>
      </c>
      <c r="T25" s="92"/>
      <c r="U25" s="92"/>
      <c r="V25" s="6" t="s">
        <v>182</v>
      </c>
      <c r="W25" s="92"/>
      <c r="X25" s="92"/>
      <c r="Y25" s="92"/>
      <c r="Z25" s="92"/>
      <c r="AA25" s="92"/>
      <c r="AB25" s="92"/>
      <c r="AC25" s="92"/>
      <c r="AD25" s="92"/>
      <c r="AE25" s="92"/>
      <c r="AF25" s="92"/>
      <c r="AG25" s="92"/>
      <c r="AH25" s="92"/>
      <c r="AI25" s="92"/>
      <c r="AJ25" s="92"/>
      <c r="AK25" s="33" t="s">
        <v>134</v>
      </c>
      <c r="AL25" s="96"/>
      <c r="AM25" s="96"/>
      <c r="AN25" s="96"/>
      <c r="AO25" s="96"/>
      <c r="AP25" s="96"/>
      <c r="AQ25" s="96"/>
      <c r="AR25" s="96"/>
      <c r="AS25" s="96"/>
      <c r="AT25" s="96"/>
      <c r="AU25" s="92" t="str">
        <f>Summary!U26</f>
        <v>unfunded</v>
      </c>
      <c r="AV25" s="92"/>
      <c r="AW25" s="98" t="s">
        <v>34</v>
      </c>
      <c r="AX25" s="92"/>
      <c r="AY25" s="100">
        <v>41604</v>
      </c>
      <c r="AZ25" s="100">
        <v>41604</v>
      </c>
      <c r="BA25" s="92" t="s">
        <v>466</v>
      </c>
      <c r="BB25" s="92"/>
      <c r="BC25" s="92"/>
      <c r="BD25" s="92"/>
      <c r="BE25" s="92"/>
      <c r="BF25" s="92"/>
      <c r="BG25" s="92"/>
      <c r="BH25" s="92"/>
      <c r="BI25" s="92"/>
      <c r="BJ25" s="92"/>
      <c r="BK25" s="92"/>
      <c r="BL25" s="92"/>
    </row>
    <row r="26" spans="1:64">
      <c r="A26" s="92" t="s">
        <v>486</v>
      </c>
      <c r="B26" s="92" t="s">
        <v>488</v>
      </c>
      <c r="C26" s="92"/>
      <c r="D26" s="92" t="str">
        <f>Summary!K27</f>
        <v>Run a targetted water efficiency campaign for all licensed abstractors in a waterbody.</v>
      </c>
      <c r="E26" s="91" t="str">
        <f>IF(Summary!F27="improve","No","Yes")</f>
        <v>No</v>
      </c>
      <c r="F26" s="92"/>
      <c r="G26" s="92" t="str">
        <f>Summary!L27</f>
        <v>To control or manage abstraction</v>
      </c>
      <c r="H26" s="92" t="str">
        <f>Summary!M27</f>
        <v>Water Demand Management</v>
      </c>
      <c r="I26" s="92" t="str">
        <f>Summary!N27</f>
        <v>Water efficiency activity </v>
      </c>
      <c r="J26" s="92" t="str">
        <f>Summary!J27</f>
        <v>EM</v>
      </c>
      <c r="K26" s="92" t="str">
        <f>IF(Summary!B27&gt;1,"GB1060390"&amp;Summary!B27,"")</f>
        <v>GB106039017080</v>
      </c>
      <c r="L26" s="92" t="str">
        <f>Summary!V27</f>
        <v>No deterioration</v>
      </c>
      <c r="M26" s="92" t="str">
        <f>IF(Summary!W27="vc","Very Certain",IF(Summary!W27="UC","Uncertain",IF(Summary!W27="QC","Quite Certain","")))</f>
        <v>Uncertain</v>
      </c>
      <c r="N26" s="79" t="s">
        <v>528</v>
      </c>
      <c r="O26" s="79" t="str">
        <f>IF(Summary!P27="","",Summary!P27)</f>
        <v/>
      </c>
      <c r="P26" s="92"/>
      <c r="Q26" s="92"/>
      <c r="R26" s="92" t="s">
        <v>467</v>
      </c>
      <c r="S26" s="92" t="str">
        <f>Summary!S27</f>
        <v>Council, residents, water companies, developers</v>
      </c>
      <c r="T26" s="92"/>
      <c r="U26" s="92"/>
      <c r="V26" s="6"/>
      <c r="W26" s="92"/>
      <c r="X26" s="92"/>
      <c r="Y26" s="92"/>
      <c r="Z26" s="92"/>
      <c r="AA26" s="92"/>
      <c r="AB26" s="92"/>
      <c r="AC26" s="92"/>
      <c r="AD26" s="92"/>
      <c r="AE26" s="92"/>
      <c r="AF26" s="92"/>
      <c r="AG26" s="92"/>
      <c r="AH26" s="92"/>
      <c r="AI26" s="92"/>
      <c r="AJ26" s="92"/>
      <c r="AK26" s="7"/>
      <c r="AL26" s="96"/>
      <c r="AM26" s="96"/>
      <c r="AN26" s="96"/>
      <c r="AO26" s="96"/>
      <c r="AP26" s="96"/>
      <c r="AQ26" s="96"/>
      <c r="AR26" s="96"/>
      <c r="AS26" s="96"/>
      <c r="AT26" s="96"/>
      <c r="AU26" s="92" t="str">
        <f>Summary!U27</f>
        <v>Unfunded</v>
      </c>
      <c r="AV26" s="92"/>
      <c r="AW26" s="98" t="s">
        <v>62</v>
      </c>
      <c r="AX26" s="92"/>
      <c r="AY26" s="100">
        <v>41604</v>
      </c>
      <c r="AZ26" s="100">
        <v>41604</v>
      </c>
      <c r="BA26" s="92" t="s">
        <v>466</v>
      </c>
      <c r="BB26" s="92"/>
      <c r="BC26" s="92"/>
      <c r="BD26" s="92"/>
      <c r="BE26" s="92"/>
      <c r="BF26" s="92"/>
      <c r="BG26" s="92"/>
      <c r="BH26" s="92"/>
      <c r="BI26" s="92"/>
      <c r="BJ26" s="92"/>
      <c r="BK26" s="92"/>
      <c r="BL26" s="92"/>
    </row>
    <row r="27" spans="1:64">
      <c r="A27" s="92" t="s">
        <v>486</v>
      </c>
      <c r="B27" s="92" t="s">
        <v>488</v>
      </c>
      <c r="C27" s="92"/>
      <c r="D27" s="92" t="str">
        <f>Summary!K28</f>
        <v xml:space="preserve">Saunders field (headwater of the Loddon). Improve ressilience, wetlands, SUDS. </v>
      </c>
      <c r="E27" s="91" t="str">
        <f>IF(Summary!F28="improve","No","Yes")</f>
        <v>No</v>
      </c>
      <c r="F27" s="92"/>
      <c r="G27" s="92" t="str">
        <f>Summary!L28</f>
        <v>Improve modified habitats</v>
      </c>
      <c r="H27" s="92" t="str">
        <f>Summary!M28</f>
        <v>Improvement to condition of riparian zone and/or wetland habitats</v>
      </c>
      <c r="I27" s="92" t="str">
        <f>Summary!N28</f>
        <v>Preserve and restore habitats</v>
      </c>
      <c r="J27" s="92" t="str">
        <f>Summary!J28</f>
        <v>FCRM</v>
      </c>
      <c r="K27" s="92" t="str">
        <f>IF(Summary!B28&gt;1,"GB1060390"&amp;Summary!B28,"")</f>
        <v>GB106039017080</v>
      </c>
      <c r="L27" s="92" t="str">
        <f>Summary!V28</f>
        <v>No deterioration</v>
      </c>
      <c r="M27" s="92" t="str">
        <f>IF(Summary!W28="vc","Very Certain",IF(Summary!W28="UC","Uncertain",IF(Summary!W28="QC","Quite Certain","")))</f>
        <v/>
      </c>
      <c r="N27" s="79" t="s">
        <v>528</v>
      </c>
      <c r="O27" s="79" t="str">
        <f>IF(Summary!P28="","",Summary!P28)</f>
        <v>300 m</v>
      </c>
      <c r="P27" s="92"/>
      <c r="Q27" s="92"/>
      <c r="R27" s="92" t="s">
        <v>467</v>
      </c>
      <c r="S27" s="92" t="str">
        <f>Summary!S28</f>
        <v>WLT</v>
      </c>
      <c r="T27" s="92"/>
      <c r="U27" s="92"/>
      <c r="V27" s="6" t="s">
        <v>182</v>
      </c>
      <c r="W27" s="92"/>
      <c r="X27" s="92"/>
      <c r="Y27" s="92"/>
      <c r="Z27" s="92"/>
      <c r="AA27" s="92"/>
      <c r="AB27" s="92"/>
      <c r="AC27" s="92"/>
      <c r="AD27" s="92"/>
      <c r="AE27" s="92"/>
      <c r="AF27" s="92"/>
      <c r="AG27" s="92"/>
      <c r="AH27" s="92"/>
      <c r="AI27" s="92"/>
      <c r="AJ27" s="92"/>
      <c r="AK27" s="7" t="s">
        <v>200</v>
      </c>
      <c r="AL27" s="96"/>
      <c r="AM27" s="96"/>
      <c r="AN27" s="96"/>
      <c r="AO27" s="96"/>
      <c r="AP27" s="96"/>
      <c r="AQ27" s="96"/>
      <c r="AR27" s="96"/>
      <c r="AS27" s="96"/>
      <c r="AT27" s="96"/>
      <c r="AU27" s="92" t="str">
        <f>Summary!U28</f>
        <v>unfunded</v>
      </c>
      <c r="AV27" s="92"/>
      <c r="AW27" s="98" t="s">
        <v>62</v>
      </c>
      <c r="AX27" s="92"/>
      <c r="AY27" s="100">
        <v>41604</v>
      </c>
      <c r="AZ27" s="100">
        <v>41604</v>
      </c>
      <c r="BA27" s="92" t="s">
        <v>466</v>
      </c>
      <c r="BB27" s="92"/>
      <c r="BC27" s="92"/>
      <c r="BD27" s="92"/>
      <c r="BE27" s="92"/>
      <c r="BF27" s="92"/>
      <c r="BG27" s="92"/>
      <c r="BH27" s="92"/>
      <c r="BI27" s="92"/>
      <c r="BJ27" s="92"/>
      <c r="BK27" s="92"/>
      <c r="BL27" s="92"/>
    </row>
    <row r="28" spans="1:64">
      <c r="A28" s="92" t="s">
        <v>486</v>
      </c>
      <c r="B28" s="92" t="s">
        <v>488</v>
      </c>
      <c r="C28" s="92"/>
      <c r="D28" s="92" t="str">
        <f>Summary!K29</f>
        <v>Take The Vyne stillwater off-line to restore river gradient and morphology upstream.</v>
      </c>
      <c r="E28" s="91" t="str">
        <f>IF(Summary!F29="improve","No","Yes")</f>
        <v>No</v>
      </c>
      <c r="F28" s="92"/>
      <c r="G28" s="92" t="str">
        <f>Summary!L29</f>
        <v>Improve modified habitats</v>
      </c>
      <c r="H28" s="92" t="str">
        <f>Summary!M29</f>
        <v>Improve condition of channel bed and/or banks/shoreline</v>
      </c>
      <c r="I28" s="92" t="str">
        <f>Summary!N29</f>
        <v>Preserve and restore habitats</v>
      </c>
      <c r="J28" s="92" t="str">
        <f>Summary!J29</f>
        <v>Fisheries Ops</v>
      </c>
      <c r="K28" s="92" t="str">
        <f>IF(Summary!B29&gt;1,"GB1060390"&amp;Summary!B29,"")</f>
        <v>GB106039017080</v>
      </c>
      <c r="L28" s="92" t="str">
        <f>Summary!V29</f>
        <v>Contribute to improvement of more than 1 elelment</v>
      </c>
      <c r="M28" s="92" t="str">
        <f>IF(Summary!W29="vc","Very Certain",IF(Summary!W29="UC","Uncertain",IF(Summary!W29="QC","Quite Certain","")))</f>
        <v>Very Certain</v>
      </c>
      <c r="N28" s="79" t="s">
        <v>528</v>
      </c>
      <c r="O28" s="79" t="str">
        <f>IF(Summary!P29="","",Summary!P29)</f>
        <v>4km</v>
      </c>
      <c r="P28" s="92"/>
      <c r="Q28" s="92"/>
      <c r="R28" s="92" t="s">
        <v>467</v>
      </c>
      <c r="S28" s="92" t="str">
        <f>Summary!S29</f>
        <v>National Trust</v>
      </c>
      <c r="T28" s="92"/>
      <c r="U28" s="92"/>
      <c r="V28" s="6" t="s">
        <v>195</v>
      </c>
      <c r="W28" s="92"/>
      <c r="X28" s="92"/>
      <c r="Y28" s="92"/>
      <c r="Z28" s="92"/>
      <c r="AA28" s="92"/>
      <c r="AB28" s="92"/>
      <c r="AC28" s="92"/>
      <c r="AD28" s="92"/>
      <c r="AE28" s="92"/>
      <c r="AF28" s="92"/>
      <c r="AG28" s="92"/>
      <c r="AH28" s="92"/>
      <c r="AI28" s="92"/>
      <c r="AJ28" s="92"/>
      <c r="AK28" s="7" t="s">
        <v>357</v>
      </c>
      <c r="AL28" s="96"/>
      <c r="AM28" s="96"/>
      <c r="AN28" s="96"/>
      <c r="AO28" s="96"/>
      <c r="AP28" s="96"/>
      <c r="AQ28" s="96"/>
      <c r="AR28" s="96"/>
      <c r="AS28" s="96"/>
      <c r="AT28" s="96"/>
      <c r="AU28" s="92" t="str">
        <f>Summary!U29</f>
        <v>unfunded</v>
      </c>
      <c r="AV28" s="92"/>
      <c r="AW28" s="98" t="s">
        <v>62</v>
      </c>
      <c r="AX28" s="92"/>
      <c r="AY28" s="100">
        <v>41604</v>
      </c>
      <c r="AZ28" s="100">
        <v>41604</v>
      </c>
      <c r="BA28" s="92" t="s">
        <v>466</v>
      </c>
      <c r="BB28" s="92"/>
      <c r="BC28" s="92"/>
      <c r="BD28" s="92"/>
      <c r="BE28" s="92"/>
      <c r="BF28" s="92"/>
      <c r="BG28" s="92"/>
      <c r="BH28" s="92"/>
      <c r="BI28" s="92"/>
      <c r="BJ28" s="92"/>
      <c r="BK28" s="92"/>
      <c r="BL28" s="92"/>
    </row>
    <row r="29" spans="1:64">
      <c r="A29" s="92" t="s">
        <v>486</v>
      </c>
      <c r="B29" s="92" t="s">
        <v>488</v>
      </c>
      <c r="C29" s="92"/>
      <c r="D29" s="92" t="str">
        <f>Summary!K30</f>
        <v>Water company led water efficiency campaign</v>
      </c>
      <c r="E29" s="91" t="str">
        <f>IF(Summary!F30="improve","No","Yes")</f>
        <v>No</v>
      </c>
      <c r="F29" s="92"/>
      <c r="G29" s="92" t="str">
        <f>Summary!L30</f>
        <v>To control or manage abstraction</v>
      </c>
      <c r="H29" s="92" t="str">
        <f>Summary!M30</f>
        <v>Water Demand Management</v>
      </c>
      <c r="I29" s="92" t="str">
        <f>Summary!N30</f>
        <v>Water efficiency activity </v>
      </c>
      <c r="J29" s="92" t="str">
        <f>Summary!J30</f>
        <v>EM</v>
      </c>
      <c r="K29" s="92" t="str">
        <f>IF(Summary!B30&gt;1,"GB1060390"&amp;Summary!B30,"")</f>
        <v>GB106039017080</v>
      </c>
      <c r="L29" s="92" t="str">
        <f>Summary!V30</f>
        <v>No deterioration</v>
      </c>
      <c r="M29" s="92" t="str">
        <f>IF(Summary!W30="vc","Very Certain",IF(Summary!W30="UC","Uncertain",IF(Summary!W30="QC","Quite Certain","")))</f>
        <v>Uncertain</v>
      </c>
      <c r="N29" s="79" t="s">
        <v>528</v>
      </c>
      <c r="O29" s="79" t="str">
        <f>IF(Summary!P30="","",Summary!P30)</f>
        <v/>
      </c>
      <c r="P29" s="92"/>
      <c r="Q29" s="92"/>
      <c r="R29" s="92" t="s">
        <v>467</v>
      </c>
      <c r="S29" s="92" t="str">
        <f>Summary!S30</f>
        <v>Council, residents, water companies, developers</v>
      </c>
      <c r="T29" s="92"/>
      <c r="U29" s="92"/>
      <c r="V29" s="6"/>
      <c r="W29" s="92"/>
      <c r="X29" s="92"/>
      <c r="Y29" s="92"/>
      <c r="Z29" s="92"/>
      <c r="AA29" s="92"/>
      <c r="AB29" s="92"/>
      <c r="AC29" s="92"/>
      <c r="AD29" s="92"/>
      <c r="AE29" s="92"/>
      <c r="AF29" s="92"/>
      <c r="AG29" s="92"/>
      <c r="AH29" s="92"/>
      <c r="AI29" s="92"/>
      <c r="AJ29" s="92"/>
      <c r="AK29" s="7"/>
      <c r="AL29" s="96"/>
      <c r="AM29" s="96"/>
      <c r="AN29" s="96"/>
      <c r="AO29" s="96"/>
      <c r="AP29" s="96"/>
      <c r="AQ29" s="96"/>
      <c r="AR29" s="96"/>
      <c r="AS29" s="96"/>
      <c r="AT29" s="96"/>
      <c r="AU29" s="92" t="str">
        <f>Summary!U30</f>
        <v>Unfunded</v>
      </c>
      <c r="AV29" s="92"/>
      <c r="AW29" s="98" t="s">
        <v>62</v>
      </c>
      <c r="AX29" s="92"/>
      <c r="AY29" s="100">
        <v>41604</v>
      </c>
      <c r="AZ29" s="100">
        <v>41604</v>
      </c>
      <c r="BA29" s="92" t="s">
        <v>466</v>
      </c>
      <c r="BB29" s="92"/>
      <c r="BC29" s="92"/>
      <c r="BD29" s="92"/>
      <c r="BE29" s="92"/>
      <c r="BF29" s="92"/>
      <c r="BG29" s="92"/>
      <c r="BH29" s="92"/>
      <c r="BI29" s="92"/>
      <c r="BJ29" s="92"/>
      <c r="BK29" s="92"/>
      <c r="BL29" s="92"/>
    </row>
    <row r="30" spans="1:64">
      <c r="A30" s="92" t="s">
        <v>486</v>
      </c>
      <c r="B30" s="92" t="s">
        <v>487</v>
      </c>
      <c r="C30" s="92"/>
      <c r="D30" s="92" t="str">
        <f>Summary!K31</f>
        <v>Creation of buffer strips to reduce land run off</v>
      </c>
      <c r="E30" s="91" t="str">
        <f>IF(Summary!F31="improve","No","Yes")</f>
        <v>No</v>
      </c>
      <c r="F30" s="92"/>
      <c r="G30" s="92" t="str">
        <f>Summary!L31</f>
        <v>To control or manage diffuse source inputs</v>
      </c>
      <c r="H30" s="92" t="str">
        <f>Summary!M31</f>
        <v>Reduce diffuse pollution pathways (i.e. control entry to water environment)</v>
      </c>
      <c r="I30" s="92" t="str">
        <f>Summary!N31</f>
        <v>Riparian management</v>
      </c>
      <c r="J30" s="92" t="str">
        <f>Summary!J31</f>
        <v>EM</v>
      </c>
      <c r="K30" s="92" t="str">
        <f>IF(Summary!B31&gt;1,"GB1060390"&amp;Summary!B31,"")</f>
        <v>GB106039017090</v>
      </c>
      <c r="L30" s="92" t="str">
        <f>Summary!V31</f>
        <v>Contribute to improvement to 1+ element.</v>
      </c>
      <c r="M30" s="92" t="str">
        <f>IF(Summary!W31="vc","Very Certain",IF(Summary!W31="UC","Uncertain",IF(Summary!W31="QC","Quite Certain","")))</f>
        <v>Uncertain</v>
      </c>
      <c r="N30" s="79" t="s">
        <v>528</v>
      </c>
      <c r="O30" s="79" t="str">
        <f>IF(Summary!P31="","",Summary!P31)</f>
        <v/>
      </c>
      <c r="P30" s="92"/>
      <c r="Q30" s="92"/>
      <c r="R30" s="92" t="s">
        <v>467</v>
      </c>
      <c r="S30" s="92" t="str">
        <f>Summary!S31</f>
        <v>EA, WLT, NFU , TW, UCL,KCL, RU,</v>
      </c>
      <c r="T30" s="92"/>
      <c r="U30" s="92"/>
      <c r="V30" s="6"/>
      <c r="W30" s="92"/>
      <c r="X30" s="92"/>
      <c r="Y30" s="92"/>
      <c r="Z30" s="92"/>
      <c r="AA30" s="92"/>
      <c r="AB30" s="92"/>
      <c r="AC30" s="92"/>
      <c r="AD30" s="92"/>
      <c r="AE30" s="92"/>
      <c r="AF30" s="92"/>
      <c r="AG30" s="92"/>
      <c r="AH30" s="92"/>
      <c r="AI30" s="92"/>
      <c r="AJ30" s="92"/>
      <c r="AK30" s="7"/>
      <c r="AL30" s="96"/>
      <c r="AM30" s="96"/>
      <c r="AN30" s="96"/>
      <c r="AO30" s="96"/>
      <c r="AP30" s="96"/>
      <c r="AQ30" s="96"/>
      <c r="AR30" s="96"/>
      <c r="AS30" s="96"/>
      <c r="AT30" s="96"/>
      <c r="AU30" s="92" t="str">
        <f>Summary!U31</f>
        <v>unfunded</v>
      </c>
      <c r="AV30" s="92"/>
      <c r="AW30" s="98" t="s">
        <v>62</v>
      </c>
      <c r="AX30" s="92"/>
      <c r="AY30" s="100">
        <v>41604</v>
      </c>
      <c r="AZ30" s="100">
        <v>41604</v>
      </c>
      <c r="BA30" s="92" t="s">
        <v>466</v>
      </c>
      <c r="BB30" s="92"/>
      <c r="BC30" s="92"/>
      <c r="BD30" s="92"/>
      <c r="BE30" s="92"/>
      <c r="BF30" s="92"/>
      <c r="BG30" s="92"/>
      <c r="BH30" s="92"/>
      <c r="BI30" s="92"/>
      <c r="BJ30" s="92"/>
      <c r="BK30" s="92"/>
      <c r="BL30" s="92"/>
    </row>
    <row r="31" spans="1:64">
      <c r="A31" s="92" t="s">
        <v>486</v>
      </c>
      <c r="B31" s="92" t="s">
        <v>487</v>
      </c>
      <c r="C31" s="92"/>
      <c r="D31" s="92" t="str">
        <f>Summary!K32</f>
        <v>Creation of buffer strips to reduce sediments carrying hosphates efrom entering the river.</v>
      </c>
      <c r="E31" s="91" t="str">
        <f>IF(Summary!F32="improve","No","Yes")</f>
        <v>No</v>
      </c>
      <c r="F31" s="92"/>
      <c r="G31" s="92" t="str">
        <f>Summary!L32</f>
        <v>To control or manage diffuse source inputs</v>
      </c>
      <c r="H31" s="92" t="str">
        <f>Summary!M32</f>
        <v>Reduce diffuse pollution pathways (i.e. control entry to water environment)</v>
      </c>
      <c r="I31" s="92" t="str">
        <f>Summary!N32</f>
        <v>Riparian management</v>
      </c>
      <c r="J31" s="92" t="str">
        <f>Summary!J32</f>
        <v>EM</v>
      </c>
      <c r="K31" s="92" t="str">
        <f>IF(Summary!B32&gt;1,"GB1060390"&amp;Summary!B32,"")</f>
        <v>GB106039017090</v>
      </c>
      <c r="L31" s="92" t="str">
        <f>Summary!V32</f>
        <v>Contribute to improvement to 1+ element.</v>
      </c>
      <c r="M31" s="92" t="str">
        <f>IF(Summary!W32="vc","Very Certain",IF(Summary!W32="UC","Uncertain",IF(Summary!W32="QC","Quite Certain","")))</f>
        <v>Uncertain</v>
      </c>
      <c r="N31" s="79" t="s">
        <v>528</v>
      </c>
      <c r="O31" s="79" t="str">
        <f>IF(Summary!P32="","",Summary!P32)</f>
        <v/>
      </c>
      <c r="P31" s="92"/>
      <c r="Q31" s="92"/>
      <c r="R31" s="92" t="s">
        <v>467</v>
      </c>
      <c r="S31" s="92" t="str">
        <f>Summary!S32</f>
        <v>EA, WLT, NFU , TW, UCL,KCL, RU,</v>
      </c>
      <c r="T31" s="92"/>
      <c r="U31" s="92"/>
      <c r="V31" s="6"/>
      <c r="W31" s="92"/>
      <c r="X31" s="92"/>
      <c r="Y31" s="92"/>
      <c r="Z31" s="92"/>
      <c r="AA31" s="92"/>
      <c r="AB31" s="92"/>
      <c r="AC31" s="92"/>
      <c r="AD31" s="92"/>
      <c r="AE31" s="92"/>
      <c r="AF31" s="92"/>
      <c r="AG31" s="92"/>
      <c r="AH31" s="92"/>
      <c r="AI31" s="92"/>
      <c r="AJ31" s="92"/>
      <c r="AK31" s="7"/>
      <c r="AL31" s="96"/>
      <c r="AM31" s="96"/>
      <c r="AN31" s="96"/>
      <c r="AO31" s="96"/>
      <c r="AP31" s="96"/>
      <c r="AQ31" s="96"/>
      <c r="AR31" s="96"/>
      <c r="AS31" s="96"/>
      <c r="AT31" s="96"/>
      <c r="AU31" s="92" t="str">
        <f>Summary!U32</f>
        <v>unfunded</v>
      </c>
      <c r="AV31" s="92"/>
      <c r="AW31" s="98" t="s">
        <v>62</v>
      </c>
      <c r="AX31" s="92"/>
      <c r="AY31" s="100">
        <v>41604</v>
      </c>
      <c r="AZ31" s="100">
        <v>41604</v>
      </c>
      <c r="BA31" s="92" t="s">
        <v>466</v>
      </c>
      <c r="BB31" s="92"/>
      <c r="BC31" s="92"/>
      <c r="BD31" s="92"/>
      <c r="BE31" s="92"/>
      <c r="BF31" s="92"/>
      <c r="BG31" s="92"/>
      <c r="BH31" s="92"/>
      <c r="BI31" s="92"/>
      <c r="BJ31" s="92"/>
      <c r="BK31" s="92"/>
      <c r="BL31" s="92"/>
    </row>
    <row r="32" spans="1:64">
      <c r="A32" s="92" t="s">
        <v>486</v>
      </c>
      <c r="B32" s="92" t="s">
        <v>487</v>
      </c>
      <c r="C32" s="92"/>
      <c r="D32" s="92" t="str">
        <f>Summary!K33</f>
        <v>Effluent re-use, uel water  use.</v>
      </c>
      <c r="E32" s="91" t="str">
        <f>IF(Summary!F33="improve","No","Yes")</f>
        <v>No</v>
      </c>
      <c r="F32" s="92"/>
      <c r="G32" s="92" t="str">
        <f>Summary!L33</f>
        <v>To control or manage abstraction</v>
      </c>
      <c r="H32" s="92" t="str">
        <f>Summary!M33</f>
        <v>Use alternative source/relocate abstraction or discharge</v>
      </c>
      <c r="I32" s="92" t="str">
        <f>Summary!N33</f>
        <v>Water efficiency activity </v>
      </c>
      <c r="J32" s="92" t="str">
        <f>Summary!J33</f>
        <v>Groundwater Hydrology</v>
      </c>
      <c r="K32" s="92" t="str">
        <f>IF(Summary!B33&gt;1,"GB1060390"&amp;Summary!B33,"")</f>
        <v>GB106039017090</v>
      </c>
      <c r="L32" s="92" t="str">
        <f>Summary!V33</f>
        <v>Contribute to improvement of 1+ element</v>
      </c>
      <c r="M32" s="92" t="str">
        <f>IF(Summary!W33="vc","Very Certain",IF(Summary!W33="UC","Uncertain",IF(Summary!W33="QC","Quite Certain","")))</f>
        <v>Very Certain</v>
      </c>
      <c r="N32" s="79" t="s">
        <v>528</v>
      </c>
      <c r="O32" s="79" t="str">
        <f>IF(Summary!P33="","",Summary!P33)</f>
        <v/>
      </c>
      <c r="P32" s="92"/>
      <c r="Q32" s="92"/>
      <c r="R32" s="92" t="s">
        <v>467</v>
      </c>
      <c r="S32" s="92" t="str">
        <f>Summary!S33</f>
        <v>Council, residents, water companies, developers</v>
      </c>
      <c r="T32" s="92"/>
      <c r="U32" s="92"/>
      <c r="V32" s="46"/>
      <c r="W32" s="92"/>
      <c r="X32" s="92"/>
      <c r="Y32" s="92"/>
      <c r="Z32" s="92"/>
      <c r="AA32" s="92"/>
      <c r="AB32" s="92"/>
      <c r="AC32" s="92"/>
      <c r="AD32" s="92"/>
      <c r="AE32" s="92"/>
      <c r="AF32" s="92"/>
      <c r="AG32" s="92"/>
      <c r="AH32" s="92"/>
      <c r="AI32" s="92"/>
      <c r="AJ32" s="92"/>
      <c r="AK32" s="47"/>
      <c r="AL32" s="96"/>
      <c r="AM32" s="96"/>
      <c r="AN32" s="96"/>
      <c r="AO32" s="96"/>
      <c r="AP32" s="96"/>
      <c r="AQ32" s="96"/>
      <c r="AR32" s="96"/>
      <c r="AS32" s="96"/>
      <c r="AT32" s="96"/>
      <c r="AU32" s="92" t="str">
        <f>Summary!U33</f>
        <v>Unfunded</v>
      </c>
      <c r="AV32" s="92"/>
      <c r="AW32" s="98" t="s">
        <v>34</v>
      </c>
      <c r="AX32" s="92"/>
      <c r="AY32" s="100">
        <v>41604</v>
      </c>
      <c r="AZ32" s="100">
        <v>41604</v>
      </c>
      <c r="BA32" s="92" t="s">
        <v>466</v>
      </c>
      <c r="BB32" s="92"/>
      <c r="BC32" s="92"/>
      <c r="BD32" s="92"/>
      <c r="BE32" s="92"/>
      <c r="BF32" s="92"/>
      <c r="BG32" s="92"/>
      <c r="BH32" s="92"/>
      <c r="BI32" s="92"/>
      <c r="BJ32" s="92"/>
      <c r="BK32" s="92"/>
      <c r="BL32" s="92"/>
    </row>
    <row r="33" spans="1:64">
      <c r="A33" s="80"/>
      <c r="B33" s="80"/>
      <c r="C33" s="80"/>
      <c r="D33" s="80" t="str">
        <f>Summary!K34</f>
        <v>Elvetham Estate weir removal/lowering or installation of fish pass as required and habitat enhancement</v>
      </c>
      <c r="E33" s="91" t="str">
        <f>IF(Summary!F34="improve","No","Yes")</f>
        <v>No</v>
      </c>
      <c r="F33" s="80"/>
      <c r="G33" s="80" t="str">
        <f>Summary!L34</f>
        <v>Improve modified habitats</v>
      </c>
      <c r="H33" s="80" t="str">
        <f>Summary!M34</f>
        <v>Removal or easement of barriers to fish migration</v>
      </c>
      <c r="I33" s="80" t="str">
        <f>Summary!N34</f>
        <v>Improvements to longitudinal connectivity</v>
      </c>
      <c r="J33" s="80" t="str">
        <f>Summary!J34</f>
        <v>Fisheries</v>
      </c>
      <c r="K33" s="80" t="str">
        <f>IF(Summary!B34&gt;1,"GB1060390"&amp;Summary!B34,"")</f>
        <v>GB106039017090</v>
      </c>
      <c r="L33" s="80" t="str">
        <f>Summary!V34</f>
        <v>Contribute to improvement of more than 1 elelment</v>
      </c>
      <c r="M33" s="80" t="str">
        <f>IF(Summary!W34="vc","Very Certain",IF(Summary!W34="UC","Uncertain",IF(Summary!W34="QC","Quite Certain","")))</f>
        <v>Very Certain</v>
      </c>
      <c r="N33" s="79" t="s">
        <v>528</v>
      </c>
      <c r="O33" s="79" t="str">
        <f>IF(Summary!P34="","",Summary!P34)</f>
        <v>5 km</v>
      </c>
      <c r="P33" s="80"/>
      <c r="Q33" s="80"/>
      <c r="R33" s="80" t="s">
        <v>467</v>
      </c>
      <c r="S33" s="80" t="str">
        <f>Summary!S34</f>
        <v>Hotel/Estate WTT WLT</v>
      </c>
      <c r="T33" s="80"/>
      <c r="U33" s="80"/>
      <c r="V33" s="6" t="s">
        <v>182</v>
      </c>
      <c r="W33" s="80"/>
      <c r="X33" s="80"/>
      <c r="Y33" s="80"/>
      <c r="Z33" s="80"/>
      <c r="AA33" s="80"/>
      <c r="AB33" s="80"/>
      <c r="AC33" s="80"/>
      <c r="AD33" s="80"/>
      <c r="AE33" s="80"/>
      <c r="AF33" s="80"/>
      <c r="AG33" s="80"/>
      <c r="AH33" s="80"/>
      <c r="AI33" s="80"/>
      <c r="AJ33" s="80"/>
      <c r="AK33" s="7" t="s">
        <v>142</v>
      </c>
      <c r="AL33" s="80"/>
      <c r="AM33" s="80"/>
      <c r="AN33" s="80"/>
      <c r="AO33" s="80"/>
      <c r="AP33" s="80"/>
      <c r="AQ33" s="80"/>
      <c r="AR33" s="80"/>
      <c r="AS33" s="80"/>
      <c r="AT33" s="80"/>
      <c r="AU33" s="80" t="str">
        <f>Summary!U34</f>
        <v>Unfunded</v>
      </c>
      <c r="AV33" s="80"/>
      <c r="AW33" s="80" t="s">
        <v>34</v>
      </c>
      <c r="AX33" s="80"/>
      <c r="AY33" s="89">
        <v>41604</v>
      </c>
      <c r="AZ33" s="89">
        <v>41604</v>
      </c>
      <c r="BA33" s="80" t="s">
        <v>466</v>
      </c>
      <c r="BB33" s="80"/>
      <c r="BC33" s="80"/>
      <c r="BD33" s="80"/>
      <c r="BE33" s="80"/>
      <c r="BF33" s="80"/>
      <c r="BG33" s="80"/>
      <c r="BH33" s="80"/>
      <c r="BI33" s="80"/>
      <c r="BJ33" s="80"/>
      <c r="BK33" s="80"/>
      <c r="BL33" s="80"/>
    </row>
    <row r="34" spans="1:64" s="82" customFormat="1">
      <c r="A34" s="122" t="s">
        <v>522</v>
      </c>
      <c r="B34" s="122" t="s">
        <v>523</v>
      </c>
      <c r="C34" s="122"/>
      <c r="D34" s="122" t="str">
        <f>Summary!K35</f>
        <v>Elvetham to M3 improve morphology. New channel,Re meander, add Gravel  riffles, bank reprofiling.</v>
      </c>
      <c r="E34" s="91" t="str">
        <f>IF(Summary!F35="improve","No","Yes")</f>
        <v>Yes</v>
      </c>
      <c r="F34" s="122"/>
      <c r="G34" s="122" t="str">
        <f>Summary!L35</f>
        <v>Improve modified habitats</v>
      </c>
      <c r="H34" s="122" t="str">
        <f>Summary!M35</f>
        <v>Removal or easement of barriers to fish migration</v>
      </c>
      <c r="I34" s="122" t="str">
        <f>Summary!N35</f>
        <v>Improvements to longitudinal connectivity</v>
      </c>
      <c r="J34" s="122" t="str">
        <f>Summary!J35</f>
        <v>Fisheries</v>
      </c>
      <c r="K34" s="122" t="str">
        <f>IF(Summary!B35&gt;1,"GB1060390"&amp;Summary!B35,"")</f>
        <v>GB106039017090</v>
      </c>
      <c r="L34" s="122" t="str">
        <f>Summary!V35</f>
        <v>Contribute to improvement of more than 1 elelment</v>
      </c>
      <c r="M34" s="122" t="str">
        <f>IF(Summary!W35="vc","Very Certain",IF(Summary!W35="UC","Uncertain",IF(Summary!W35="QC","Quite Certain","")))</f>
        <v>Very Certain</v>
      </c>
      <c r="N34" s="79" t="s">
        <v>528</v>
      </c>
      <c r="O34" s="79" t="str">
        <f>IF(Summary!P35="","",Summary!P35)</f>
        <v>1 km</v>
      </c>
      <c r="P34" s="122"/>
      <c r="Q34" s="122"/>
      <c r="R34" s="122" t="s">
        <v>467</v>
      </c>
      <c r="S34" s="122" t="str">
        <f>Summary!S35</f>
        <v>Highways, landowner/estate</v>
      </c>
      <c r="T34" s="122"/>
      <c r="U34" s="122"/>
      <c r="V34" s="6" t="s">
        <v>176</v>
      </c>
      <c r="W34" s="122"/>
      <c r="X34" s="122"/>
      <c r="Y34" s="122"/>
      <c r="Z34" s="122"/>
      <c r="AA34" s="122"/>
      <c r="AB34" s="122"/>
      <c r="AC34" s="122"/>
      <c r="AD34" s="122"/>
      <c r="AE34" s="122"/>
      <c r="AF34" s="122"/>
      <c r="AG34" s="122"/>
      <c r="AH34" s="122"/>
      <c r="AI34" s="122"/>
      <c r="AJ34" s="122"/>
      <c r="AK34" s="7" t="s">
        <v>231</v>
      </c>
      <c r="AL34" s="122"/>
      <c r="AM34" s="122"/>
      <c r="AN34" s="122"/>
      <c r="AO34" s="122"/>
      <c r="AP34" s="122"/>
      <c r="AQ34" s="122"/>
      <c r="AR34" s="122"/>
      <c r="AS34" s="122"/>
      <c r="AT34" s="122"/>
      <c r="AU34" s="122" t="str">
        <f>Summary!U35</f>
        <v>Unfunded</v>
      </c>
      <c r="AV34" s="122"/>
      <c r="AW34" s="122" t="s">
        <v>62</v>
      </c>
      <c r="AX34" s="122"/>
      <c r="AY34" s="133">
        <v>41604</v>
      </c>
      <c r="AZ34" s="133">
        <v>41604</v>
      </c>
      <c r="BA34" s="122" t="s">
        <v>466</v>
      </c>
      <c r="BB34" s="122"/>
      <c r="BC34" s="122"/>
      <c r="BD34" s="122"/>
      <c r="BE34" s="122"/>
      <c r="BF34" s="122"/>
      <c r="BG34" s="122"/>
      <c r="BH34" s="122"/>
      <c r="BI34" s="122"/>
      <c r="BJ34" s="122"/>
      <c r="BK34" s="122"/>
      <c r="BL34" s="122"/>
    </row>
    <row r="35" spans="1:64" s="82" customFormat="1">
      <c r="A35" s="122" t="s">
        <v>522</v>
      </c>
      <c r="B35" s="122" t="s">
        <v>523</v>
      </c>
      <c r="C35" s="122"/>
      <c r="D35" s="122" t="str">
        <f>Summary!K36</f>
        <v>Fencing to reduce cattle poaching and sediments carrying hosphates efrom entering the river.</v>
      </c>
      <c r="E35" s="91" t="str">
        <f>IF(Summary!F36="improve","No","Yes")</f>
        <v>No</v>
      </c>
      <c r="F35" s="122"/>
      <c r="G35" s="122" t="str">
        <f>Summary!L36</f>
        <v>To control or manage diffuse source inputs</v>
      </c>
      <c r="H35" s="122" t="str">
        <f>Summary!M36</f>
        <v>Reduce diffuse pollution pathways (i.e. control entry to water environment)</v>
      </c>
      <c r="I35" s="122" t="str">
        <f>Summary!N36</f>
        <v>Field &amp; Crop - Livestock</v>
      </c>
      <c r="J35" s="122" t="str">
        <f>Summary!J36</f>
        <v>EM</v>
      </c>
      <c r="K35" s="122" t="str">
        <f>IF(Summary!B36&gt;1,"GB1060390"&amp;Summary!B36,"")</f>
        <v>GB106039017090</v>
      </c>
      <c r="L35" s="122" t="str">
        <f>Summary!V36</f>
        <v>Contribute to improvement to 1+ element.</v>
      </c>
      <c r="M35" s="122" t="str">
        <f>IF(Summary!W36="vc","Very Certain",IF(Summary!W36="UC","Uncertain",IF(Summary!W36="QC","Quite Certain","")))</f>
        <v>Uncertain</v>
      </c>
      <c r="N35" s="79" t="s">
        <v>528</v>
      </c>
      <c r="O35" s="79" t="str">
        <f>IF(Summary!P36="","",Summary!P36)</f>
        <v/>
      </c>
      <c r="P35" s="122"/>
      <c r="Q35" s="122"/>
      <c r="R35" s="122" t="s">
        <v>467</v>
      </c>
      <c r="S35" s="122" t="str">
        <f>Summary!S36</f>
        <v>EA, WLT, NFU , TW, UCL,KCL, RU,</v>
      </c>
      <c r="T35" s="122"/>
      <c r="U35" s="122"/>
      <c r="V35" s="6"/>
      <c r="W35" s="122"/>
      <c r="X35" s="122"/>
      <c r="Y35" s="122"/>
      <c r="Z35" s="122"/>
      <c r="AA35" s="122"/>
      <c r="AB35" s="122"/>
      <c r="AC35" s="122"/>
      <c r="AD35" s="122"/>
      <c r="AE35" s="122"/>
      <c r="AF35" s="122"/>
      <c r="AG35" s="122"/>
      <c r="AH35" s="122"/>
      <c r="AI35" s="122"/>
      <c r="AJ35" s="122"/>
      <c r="AK35" s="7"/>
      <c r="AL35" s="122"/>
      <c r="AM35" s="122"/>
      <c r="AN35" s="122"/>
      <c r="AO35" s="122"/>
      <c r="AP35" s="122"/>
      <c r="AQ35" s="122"/>
      <c r="AR35" s="122"/>
      <c r="AS35" s="122"/>
      <c r="AT35" s="122"/>
      <c r="AU35" s="122" t="str">
        <f>Summary!U36</f>
        <v>unfunded</v>
      </c>
      <c r="AV35" s="122"/>
      <c r="AW35" s="122" t="s">
        <v>62</v>
      </c>
      <c r="AX35" s="122"/>
      <c r="AY35" s="133">
        <v>41604</v>
      </c>
      <c r="AZ35" s="133">
        <v>41604</v>
      </c>
      <c r="BA35" s="122" t="s">
        <v>466</v>
      </c>
      <c r="BB35" s="122"/>
      <c r="BC35" s="122"/>
      <c r="BD35" s="122"/>
      <c r="BE35" s="122"/>
      <c r="BF35" s="122"/>
      <c r="BG35" s="122"/>
      <c r="BH35" s="122"/>
      <c r="BI35" s="122"/>
      <c r="BJ35" s="122"/>
      <c r="BK35" s="122"/>
      <c r="BL35" s="122"/>
    </row>
    <row r="36" spans="1:64" s="82" customFormat="1">
      <c r="A36" s="122" t="s">
        <v>522</v>
      </c>
      <c r="B36" s="122" t="s">
        <v>523</v>
      </c>
      <c r="C36" s="122"/>
      <c r="D36" s="122" t="str">
        <f>Summary!K37</f>
        <v>Investigate Boxalls Lane, Oak Park Golf Club and Itchell puming station effect on biology.</v>
      </c>
      <c r="E36" s="91" t="str">
        <f>IF(Summary!F37="improve","No","Yes")</f>
        <v>No</v>
      </c>
      <c r="F36" s="122"/>
      <c r="G36" s="122" t="str">
        <f>Summary!L37</f>
        <v>To control or manage abstraction</v>
      </c>
      <c r="H36" s="122" t="str">
        <f>Summary!M37</f>
        <v>Water Demand Management</v>
      </c>
      <c r="I36" s="122" t="str">
        <f>Summary!N37</f>
        <v>Water efficiency activity </v>
      </c>
      <c r="J36" s="122" t="str">
        <f>Summary!J37</f>
        <v>Hydrology</v>
      </c>
      <c r="K36" s="122" t="str">
        <f>IF(Summary!B37&gt;1,"GB1060390"&amp;Summary!B37,"")</f>
        <v>GB106039017090</v>
      </c>
      <c r="L36" s="122" t="str">
        <f>Summary!V37</f>
        <v>Contribute to improvement of 1+ element</v>
      </c>
      <c r="M36" s="122" t="str">
        <f>IF(Summary!W37="vc","Very Certain",IF(Summary!W37="UC","Uncertain",IF(Summary!W37="QC","Quite Certain","")))</f>
        <v>Very Certain</v>
      </c>
      <c r="N36" s="79" t="s">
        <v>528</v>
      </c>
      <c r="O36" s="79" t="str">
        <f>IF(Summary!P37="","",Summary!P37)</f>
        <v/>
      </c>
      <c r="P36" s="122"/>
      <c r="Q36" s="122"/>
      <c r="R36" s="122" t="s">
        <v>467</v>
      </c>
      <c r="S36" s="122" t="str">
        <f>Summary!S37</f>
        <v>Council, residents, water companies, developers</v>
      </c>
      <c r="T36" s="122"/>
      <c r="U36" s="122"/>
      <c r="V36" s="6"/>
      <c r="W36" s="122"/>
      <c r="X36" s="122"/>
      <c r="Y36" s="122"/>
      <c r="Z36" s="122"/>
      <c r="AA36" s="122"/>
      <c r="AB36" s="122"/>
      <c r="AC36" s="122"/>
      <c r="AD36" s="122"/>
      <c r="AE36" s="122"/>
      <c r="AF36" s="122"/>
      <c r="AG36" s="122"/>
      <c r="AH36" s="122"/>
      <c r="AI36" s="122"/>
      <c r="AJ36" s="122"/>
      <c r="AK36" s="7"/>
      <c r="AL36" s="122"/>
      <c r="AM36" s="122"/>
      <c r="AN36" s="122"/>
      <c r="AO36" s="122"/>
      <c r="AP36" s="122"/>
      <c r="AQ36" s="122"/>
      <c r="AR36" s="122"/>
      <c r="AS36" s="122"/>
      <c r="AT36" s="122"/>
      <c r="AU36" s="122" t="str">
        <f>Summary!U37</f>
        <v>Unfunded</v>
      </c>
      <c r="AV36" s="122"/>
      <c r="AW36" s="122" t="s">
        <v>62</v>
      </c>
      <c r="AX36" s="122"/>
      <c r="AY36" s="133">
        <v>41604</v>
      </c>
      <c r="AZ36" s="133">
        <v>41604</v>
      </c>
      <c r="BA36" s="122" t="s">
        <v>466</v>
      </c>
      <c r="BB36" s="122"/>
      <c r="BC36" s="122"/>
      <c r="BD36" s="122"/>
      <c r="BE36" s="122"/>
      <c r="BF36" s="122"/>
      <c r="BG36" s="122"/>
      <c r="BH36" s="122"/>
      <c r="BI36" s="122"/>
      <c r="BJ36" s="122"/>
      <c r="BK36" s="122"/>
      <c r="BL36" s="122"/>
    </row>
    <row r="37" spans="1:64" s="82" customFormat="1">
      <c r="A37" s="122" t="s">
        <v>522</v>
      </c>
      <c r="B37" s="122" t="s">
        <v>523</v>
      </c>
      <c r="C37" s="122"/>
      <c r="D37" s="122" t="str">
        <f>Summary!K38</f>
        <v>larinier or bristle or pre barrage on weir structure at Pilcot Mill and habitat enhancement.</v>
      </c>
      <c r="E37" s="91" t="str">
        <f>IF(Summary!F38="improve","No","Yes")</f>
        <v>No</v>
      </c>
      <c r="F37" s="122"/>
      <c r="G37" s="122" t="str">
        <f>Summary!L38</f>
        <v>Improve modified habitats</v>
      </c>
      <c r="H37" s="122" t="str">
        <f>Summary!M38</f>
        <v>Removal or easement of barriers to fish migration</v>
      </c>
      <c r="I37" s="122" t="str">
        <f>Summary!N38</f>
        <v>Improvements to longitudinal connectivity</v>
      </c>
      <c r="J37" s="122" t="str">
        <f>Summary!J38</f>
        <v>Fisheries</v>
      </c>
      <c r="K37" s="122" t="str">
        <f>IF(Summary!B38&gt;1,"GB1060390"&amp;Summary!B38,"")</f>
        <v>GB106039017090</v>
      </c>
      <c r="L37" s="122" t="str">
        <f>Summary!V38</f>
        <v>Contribute to improvement of more than 1 elelment</v>
      </c>
      <c r="M37" s="122" t="str">
        <f>IF(Summary!W38="vc","Very Certain",IF(Summary!W38="UC","Uncertain",IF(Summary!W38="QC","Quite Certain","")))</f>
        <v>Very Certain</v>
      </c>
      <c r="N37" s="79" t="s">
        <v>528</v>
      </c>
      <c r="O37" s="79" t="str">
        <f>IF(Summary!P38="","",Summary!P38)</f>
        <v>4 km</v>
      </c>
      <c r="P37" s="122"/>
      <c r="Q37" s="122"/>
      <c r="R37" s="122" t="s">
        <v>467</v>
      </c>
      <c r="S37" s="122" t="str">
        <f>Summary!S38</f>
        <v>Mill owner WTT WLT SE water</v>
      </c>
      <c r="T37" s="122"/>
      <c r="U37" s="122"/>
      <c r="V37" s="6" t="s">
        <v>182</v>
      </c>
      <c r="W37" s="122"/>
      <c r="X37" s="122"/>
      <c r="Y37" s="122"/>
      <c r="Z37" s="122"/>
      <c r="AA37" s="122"/>
      <c r="AB37" s="122"/>
      <c r="AC37" s="122"/>
      <c r="AD37" s="122"/>
      <c r="AE37" s="122"/>
      <c r="AF37" s="122"/>
      <c r="AG37" s="122"/>
      <c r="AH37" s="122"/>
      <c r="AI37" s="122"/>
      <c r="AJ37" s="122"/>
      <c r="AK37" s="7" t="s">
        <v>217</v>
      </c>
      <c r="AL37" s="122"/>
      <c r="AM37" s="122"/>
      <c r="AN37" s="122"/>
      <c r="AO37" s="122"/>
      <c r="AP37" s="122"/>
      <c r="AQ37" s="122"/>
      <c r="AR37" s="122"/>
      <c r="AS37" s="122"/>
      <c r="AT37" s="122"/>
      <c r="AU37" s="122" t="str">
        <f>Summary!U38</f>
        <v>Unfunded</v>
      </c>
      <c r="AV37" s="122"/>
      <c r="AW37" s="122" t="s">
        <v>62</v>
      </c>
      <c r="AX37" s="122"/>
      <c r="AY37" s="133">
        <v>41604</v>
      </c>
      <c r="AZ37" s="133">
        <v>41604</v>
      </c>
      <c r="BA37" s="122" t="s">
        <v>466</v>
      </c>
      <c r="BB37" s="122"/>
      <c r="BC37" s="122"/>
      <c r="BD37" s="122"/>
      <c r="BE37" s="122"/>
      <c r="BF37" s="122"/>
      <c r="BG37" s="122"/>
      <c r="BH37" s="122"/>
      <c r="BI37" s="122"/>
      <c r="BJ37" s="122"/>
      <c r="BK37" s="122"/>
      <c r="BL37" s="122"/>
    </row>
    <row r="38" spans="1:64" s="82" customFormat="1">
      <c r="A38" s="82" t="s">
        <v>493</v>
      </c>
      <c r="B38" s="82" t="s">
        <v>494</v>
      </c>
      <c r="D38" s="82" t="str">
        <f>Summary!K39</f>
        <v>Pre barrage fish pass at Basingstoke canal culvert and habitat enhancement.</v>
      </c>
      <c r="E38" s="91" t="str">
        <f>IF(Summary!F39="improve","No","Yes")</f>
        <v>No</v>
      </c>
      <c r="G38" s="82" t="str">
        <f>Summary!L39</f>
        <v>Improve modified habitats</v>
      </c>
      <c r="H38" s="82" t="str">
        <f>Summary!M39</f>
        <v>Removal or easement of barriers to fish migration</v>
      </c>
      <c r="I38" s="82" t="str">
        <f>Summary!N39</f>
        <v>Improvements to longitudinal connectivity</v>
      </c>
      <c r="J38" s="82" t="str">
        <f>Summary!J39</f>
        <v>Fisheries</v>
      </c>
      <c r="K38" s="82" t="str">
        <f>IF(Summary!B39&gt;1,"GB1060390"&amp;Summary!B39,"")</f>
        <v>GB106039017090</v>
      </c>
      <c r="L38" s="82" t="str">
        <f>Summary!V39</f>
        <v>Contribute to improvement of more than 1 elelment</v>
      </c>
      <c r="M38" s="82" t="str">
        <f>IF(Summary!W39="vc","Very Certain",IF(Summary!W39="UC","Uncertain",IF(Summary!W39="QC","Quite Certain","")))</f>
        <v>Very Certain</v>
      </c>
      <c r="N38" s="79" t="s">
        <v>528</v>
      </c>
      <c r="O38" s="79" t="str">
        <f>IF(Summary!P39="","",Summary!P39)</f>
        <v>3 km</v>
      </c>
      <c r="R38" s="82" t="s">
        <v>467</v>
      </c>
      <c r="S38" s="82" t="str">
        <f>Summary!S39</f>
        <v>WTT WLT BCA</v>
      </c>
      <c r="V38" s="6" t="s">
        <v>182</v>
      </c>
      <c r="AK38" s="7" t="s">
        <v>221</v>
      </c>
      <c r="AU38" s="82" t="str">
        <f>Summary!U39</f>
        <v>Unfunded</v>
      </c>
      <c r="AW38" s="82" t="s">
        <v>62</v>
      </c>
      <c r="AY38" s="83">
        <v>41604</v>
      </c>
      <c r="AZ38" s="83">
        <v>41604</v>
      </c>
      <c r="BA38" s="82" t="s">
        <v>466</v>
      </c>
    </row>
    <row r="39" spans="1:64" s="82" customFormat="1" ht="30">
      <c r="A39" s="82" t="s">
        <v>493</v>
      </c>
      <c r="B39" s="82" t="s">
        <v>494</v>
      </c>
      <c r="D39" s="82" t="str">
        <f>Summary!K40</f>
        <v>Provide advice and training on identification, control and disposal of invasive non-native species to all relevant groups and encourage monitoring schemes. Rolled out through partner organisations BVCP, LFCC etc. Advertise the need for authorisation from the Environment Agency and that traps need to be compliant.</v>
      </c>
      <c r="E39" s="91" t="str">
        <f>IF(Summary!F40="improve","No","Yes")</f>
        <v>No</v>
      </c>
      <c r="G39" s="82" t="str">
        <f>Summary!L40</f>
        <v>Control or manage invasive species.</v>
      </c>
      <c r="H39" s="82" t="str">
        <f>Summary!M40</f>
        <v>Building awareness and understanding.</v>
      </c>
      <c r="I39" s="82" t="str">
        <f>Summary!N40</f>
        <v>Seek sustainable and cost-effective methods for managing established invasions of species.</v>
      </c>
      <c r="J39" s="82" t="str">
        <f>Summary!J40</f>
        <v>Fisheries</v>
      </c>
      <c r="K39" s="82" t="str">
        <f>IF(Summary!B40&gt;1,"GB1060390"&amp;Summary!B40,"")</f>
        <v>GB106039017090</v>
      </c>
      <c r="L39" s="82" t="str">
        <f>Summary!V40</f>
        <v>No deterioration</v>
      </c>
      <c r="M39" s="82" t="str">
        <f>IF(Summary!W40="vc","Very Certain",IF(Summary!W40="UC","Uncertain",IF(Summary!W40="QC","Quite Certain","")))</f>
        <v>Uncertain</v>
      </c>
      <c r="N39" s="79" t="s">
        <v>528</v>
      </c>
      <c r="O39" s="79" t="str">
        <f>IF(Summary!P40="","",Summary!P40)</f>
        <v>whole catchment</v>
      </c>
      <c r="R39" s="82" t="s">
        <v>467</v>
      </c>
      <c r="S39" s="82" t="str">
        <f>Summary!S40</f>
        <v>LFCC, NE, BVCP, WPS</v>
      </c>
      <c r="V39" s="22" t="s">
        <v>60</v>
      </c>
      <c r="AK39" s="7" t="s">
        <v>268</v>
      </c>
      <c r="AU39" s="82" t="str">
        <f>Summary!U40</f>
        <v>Unfunded</v>
      </c>
      <c r="AW39" s="82" t="s">
        <v>62</v>
      </c>
      <c r="AY39" s="83">
        <v>41604</v>
      </c>
      <c r="AZ39" s="83">
        <v>41604</v>
      </c>
      <c r="BA39" s="82" t="s">
        <v>466</v>
      </c>
    </row>
    <row r="40" spans="1:64" s="82" customFormat="1">
      <c r="A40" s="82" t="s">
        <v>493</v>
      </c>
      <c r="B40" s="82" t="s">
        <v>494</v>
      </c>
      <c r="D40" s="82" t="str">
        <f>Summary!K41</f>
        <v>Reduce abstraction impact by 3 Ml/d if further investigation indicates need</v>
      </c>
      <c r="E40" s="91" t="str">
        <f>IF(Summary!F41="improve","No","Yes")</f>
        <v>No</v>
      </c>
      <c r="G40" s="82" t="str">
        <f>Summary!L41</f>
        <v>To control or manage abstraction</v>
      </c>
      <c r="H40" s="82" t="str">
        <f>Summary!M41</f>
        <v>Water Demand Management</v>
      </c>
      <c r="I40" s="82" t="str">
        <f>Summary!N41</f>
        <v>Water efficiency activity </v>
      </c>
      <c r="J40" s="82" t="str">
        <f>Summary!J41</f>
        <v>Hydrology Groundwater</v>
      </c>
      <c r="K40" s="82" t="str">
        <f>IF(Summary!B41&gt;1,"GB1060390"&amp;Summary!B41,"")</f>
        <v>GB106039017090</v>
      </c>
      <c r="L40" s="82" t="str">
        <f>Summary!V41</f>
        <v>Contribute to improvement of 1+ element</v>
      </c>
      <c r="M40" s="82" t="str">
        <f>IF(Summary!W41="vc","Very Certain",IF(Summary!W41="UC","Uncertain",IF(Summary!W41="QC","Quite Certain","")))</f>
        <v>Very Certain</v>
      </c>
      <c r="N40" s="79" t="s">
        <v>528</v>
      </c>
      <c r="O40" s="79" t="str">
        <f>IF(Summary!P41="","",Summary!P41)</f>
        <v/>
      </c>
      <c r="R40" s="82" t="s">
        <v>467</v>
      </c>
      <c r="S40" s="82" t="str">
        <f>Summary!S41</f>
        <v>Council, residents, water companies, developers</v>
      </c>
      <c r="V40" s="6"/>
      <c r="AK40" s="7"/>
      <c r="AU40" s="82" t="str">
        <f>Summary!U41</f>
        <v>Unfunded</v>
      </c>
      <c r="AW40" s="82" t="s">
        <v>34</v>
      </c>
      <c r="AY40" s="83">
        <v>41604</v>
      </c>
      <c r="AZ40" s="83">
        <v>41604</v>
      </c>
      <c r="BA40" s="82" t="s">
        <v>466</v>
      </c>
    </row>
    <row r="41" spans="1:64" s="82" customFormat="1">
      <c r="A41" s="95" t="s">
        <v>495</v>
      </c>
      <c r="B41" s="95" t="s">
        <v>496</v>
      </c>
      <c r="C41" s="95"/>
      <c r="D41" s="95" t="str">
        <f>Summary!K42</f>
        <v>Run a targetted water efficiency campaign for all licensed abstractors in a waterbody.</v>
      </c>
      <c r="E41" s="91" t="str">
        <f>IF(Summary!F42="improve","No","Yes")</f>
        <v>No</v>
      </c>
      <c r="F41" s="95"/>
      <c r="G41" s="95" t="str">
        <f>Summary!L42</f>
        <v>To control or manage abstraction</v>
      </c>
      <c r="H41" s="95" t="str">
        <f>Summary!M42</f>
        <v>Water Demand Management</v>
      </c>
      <c r="I41" s="95" t="str">
        <f>Summary!N42</f>
        <v>Water efficiency activity </v>
      </c>
      <c r="J41" s="95" t="str">
        <f>Summary!J42</f>
        <v>EM</v>
      </c>
      <c r="K41" s="95" t="str">
        <f>IF(Summary!B42&gt;1,"GB1060390"&amp;Summary!B42,"")</f>
        <v>GB106039017090</v>
      </c>
      <c r="L41" s="95" t="str">
        <f>Summary!V42</f>
        <v>No deterioration</v>
      </c>
      <c r="M41" s="95" t="str">
        <f>IF(Summary!W42="vc","Very Certain",IF(Summary!W42="UC","Uncertain",IF(Summary!W42="QC","Quite Certain","")))</f>
        <v>Uncertain</v>
      </c>
      <c r="N41" s="79" t="s">
        <v>528</v>
      </c>
      <c r="O41" s="79" t="str">
        <f>IF(Summary!P42="","",Summary!P42)</f>
        <v/>
      </c>
      <c r="P41" s="95"/>
      <c r="Q41" s="95"/>
      <c r="R41" s="95" t="s">
        <v>467</v>
      </c>
      <c r="S41" s="95" t="str">
        <f>Summary!S42</f>
        <v>Council, residents, water companies, developers</v>
      </c>
      <c r="T41" s="95"/>
      <c r="U41" s="95"/>
      <c r="V41" s="46"/>
      <c r="W41" s="95"/>
      <c r="X41" s="95"/>
      <c r="Y41" s="95"/>
      <c r="Z41" s="95"/>
      <c r="AA41" s="95"/>
      <c r="AB41" s="95"/>
      <c r="AC41" s="95"/>
      <c r="AD41" s="95"/>
      <c r="AE41" s="95"/>
      <c r="AF41" s="95"/>
      <c r="AG41" s="95"/>
      <c r="AH41" s="95"/>
      <c r="AI41" s="95"/>
      <c r="AJ41" s="95"/>
      <c r="AK41" s="47"/>
      <c r="AL41" s="95"/>
      <c r="AM41" s="95"/>
      <c r="AN41" s="95"/>
      <c r="AO41" s="95"/>
      <c r="AP41" s="95"/>
      <c r="AQ41" s="95"/>
      <c r="AR41" s="95"/>
      <c r="AS41" s="95"/>
      <c r="AT41" s="95"/>
      <c r="AU41" s="95" t="str">
        <f>Summary!U42</f>
        <v>Unfunded</v>
      </c>
      <c r="AV41" s="95"/>
      <c r="AW41" s="95" t="s">
        <v>62</v>
      </c>
      <c r="AX41" s="95"/>
      <c r="AY41" s="103">
        <v>41604</v>
      </c>
      <c r="AZ41" s="103">
        <v>41604</v>
      </c>
      <c r="BA41" s="95" t="s">
        <v>466</v>
      </c>
      <c r="BB41" s="95"/>
      <c r="BC41" s="95"/>
      <c r="BD41" s="95"/>
      <c r="BE41" s="95"/>
      <c r="BF41" s="95"/>
      <c r="BG41" s="95"/>
      <c r="BH41" s="95"/>
      <c r="BI41" s="95"/>
      <c r="BJ41" s="95"/>
      <c r="BK41" s="95"/>
      <c r="BL41" s="95"/>
    </row>
    <row r="42" spans="1:64" s="82" customFormat="1">
      <c r="A42" s="95" t="s">
        <v>495</v>
      </c>
      <c r="B42" s="95" t="s">
        <v>496</v>
      </c>
      <c r="C42" s="95"/>
      <c r="D42" s="95" t="str">
        <f>Summary!K43</f>
        <v xml:space="preserve">Run an awareness campaign through on-farm demonstrations and undertake individual advisory farm visits on high risk farms, to reduce the amount of sediment, nutrients and chemicals entering a waterbody from farmland.  Educate the farming </v>
      </c>
      <c r="E42" s="91" t="str">
        <f>IF(Summary!F43="improve","No","Yes")</f>
        <v>No</v>
      </c>
      <c r="F42" s="95"/>
      <c r="G42" s="95" t="str">
        <f>Summary!L43</f>
        <v>To control or manage diffuse source inputs</v>
      </c>
      <c r="H42" s="95" t="str">
        <f>Summary!M43</f>
        <v>Reduce diffuse pollution at source</v>
      </c>
      <c r="I42" s="95" t="str">
        <f>Summary!N43</f>
        <v>Field &amp; Crop - Arable soils</v>
      </c>
      <c r="J42" s="95" t="str">
        <f>Summary!J43</f>
        <v>EM</v>
      </c>
      <c r="K42" s="95" t="str">
        <f>IF(Summary!B43&gt;1,"GB1060390"&amp;Summary!B43,"")</f>
        <v>GB106039017090</v>
      </c>
      <c r="L42" s="95" t="str">
        <f>Summary!V43</f>
        <v>Contribute to improvement to 1+ element.</v>
      </c>
      <c r="M42" s="95" t="str">
        <f>IF(Summary!W43="vc","Very Certain",IF(Summary!W43="UC","Uncertain",IF(Summary!W43="QC","Quite Certain","")))</f>
        <v>Uncertain</v>
      </c>
      <c r="N42" s="79" t="s">
        <v>528</v>
      </c>
      <c r="O42" s="79" t="str">
        <f>IF(Summary!P43="","",Summary!P43)</f>
        <v/>
      </c>
      <c r="P42" s="95"/>
      <c r="Q42" s="95"/>
      <c r="R42" s="95" t="s">
        <v>467</v>
      </c>
      <c r="S42" s="95" t="str">
        <f>Summary!S43</f>
        <v>EA, WLT, NFU , TW, UCL,KCL, RU,</v>
      </c>
      <c r="T42" s="95"/>
      <c r="U42" s="95"/>
      <c r="V42" s="6"/>
      <c r="W42" s="95"/>
      <c r="X42" s="95"/>
      <c r="Y42" s="95"/>
      <c r="Z42" s="95"/>
      <c r="AA42" s="95"/>
      <c r="AB42" s="95"/>
      <c r="AC42" s="95"/>
      <c r="AD42" s="95"/>
      <c r="AE42" s="95"/>
      <c r="AF42" s="95"/>
      <c r="AG42" s="95"/>
      <c r="AH42" s="95"/>
      <c r="AI42" s="95"/>
      <c r="AJ42" s="95"/>
      <c r="AK42" s="7"/>
      <c r="AL42" s="95"/>
      <c r="AM42" s="95"/>
      <c r="AN42" s="95"/>
      <c r="AO42" s="95"/>
      <c r="AP42" s="95"/>
      <c r="AQ42" s="95"/>
      <c r="AR42" s="95"/>
      <c r="AS42" s="95"/>
      <c r="AT42" s="95"/>
      <c r="AU42" s="95" t="str">
        <f>Summary!U43</f>
        <v>unfunded</v>
      </c>
      <c r="AV42" s="95"/>
      <c r="AW42" s="95" t="s">
        <v>62</v>
      </c>
      <c r="AX42" s="95"/>
      <c r="AY42" s="103">
        <v>41604</v>
      </c>
      <c r="AZ42" s="103">
        <v>41604</v>
      </c>
      <c r="BA42" s="95" t="s">
        <v>466</v>
      </c>
      <c r="BB42" s="95"/>
      <c r="BC42" s="95"/>
      <c r="BD42" s="95"/>
      <c r="BE42" s="95"/>
      <c r="BF42" s="95"/>
      <c r="BG42" s="95"/>
      <c r="BH42" s="95"/>
      <c r="BI42" s="95"/>
      <c r="BJ42" s="95"/>
      <c r="BK42" s="95"/>
      <c r="BL42" s="95"/>
    </row>
    <row r="43" spans="1:64" s="82" customFormat="1">
      <c r="A43" s="95" t="s">
        <v>495</v>
      </c>
      <c r="B43" s="95" t="s">
        <v>497</v>
      </c>
      <c r="C43" s="95"/>
      <c r="D43" s="95" t="str">
        <f>Summary!K44</f>
        <v>Use the Catchment Sensitive Farming initative to raise awareness and reduce pesticide\phosphate\sediment pollution in this waterbody.</v>
      </c>
      <c r="E43" s="91" t="str">
        <f>IF(Summary!F44="improve","No","Yes")</f>
        <v>No</v>
      </c>
      <c r="F43" s="95"/>
      <c r="G43" s="95" t="str">
        <f>Summary!L44</f>
        <v>To control or manage diffuse source inputs</v>
      </c>
      <c r="H43" s="95" t="str">
        <f>Summary!M44</f>
        <v>Reduce diffuse pollution at source</v>
      </c>
      <c r="I43" s="95" t="str">
        <f>Summary!N44</f>
        <v>Field &amp; Crop - Arable soils</v>
      </c>
      <c r="J43" s="95" t="str">
        <f>Summary!J44</f>
        <v>EM</v>
      </c>
      <c r="K43" s="95" t="str">
        <f>IF(Summary!B44&gt;1,"GB1060390"&amp;Summary!B44,"")</f>
        <v>GB106039017090</v>
      </c>
      <c r="L43" s="95" t="str">
        <f>Summary!V44</f>
        <v>Contribute to improvement to 1+ element.</v>
      </c>
      <c r="M43" s="95" t="str">
        <f>IF(Summary!W44="vc","Very Certain",IF(Summary!W44="UC","Uncertain",IF(Summary!W44="QC","Quite Certain","")))</f>
        <v>Uncertain</v>
      </c>
      <c r="N43" s="79" t="s">
        <v>528</v>
      </c>
      <c r="O43" s="79" t="str">
        <f>IF(Summary!P44="","",Summary!P44)</f>
        <v/>
      </c>
      <c r="P43" s="95"/>
      <c r="Q43" s="95"/>
      <c r="R43" s="95" t="s">
        <v>467</v>
      </c>
      <c r="S43" s="95" t="str">
        <f>Summary!S44</f>
        <v>EA, WLT, NFU , TW, UCL,KCL, RU,</v>
      </c>
      <c r="T43" s="95"/>
      <c r="U43" s="95"/>
      <c r="V43" s="6"/>
      <c r="W43" s="95"/>
      <c r="X43" s="95"/>
      <c r="Y43" s="95"/>
      <c r="Z43" s="95"/>
      <c r="AA43" s="95"/>
      <c r="AB43" s="95"/>
      <c r="AC43" s="95"/>
      <c r="AD43" s="95"/>
      <c r="AE43" s="95"/>
      <c r="AF43" s="95"/>
      <c r="AG43" s="95"/>
      <c r="AH43" s="95"/>
      <c r="AI43" s="95"/>
      <c r="AJ43" s="95"/>
      <c r="AK43" s="7"/>
      <c r="AL43" s="95"/>
      <c r="AM43" s="95"/>
      <c r="AN43" s="95"/>
      <c r="AO43" s="95"/>
      <c r="AP43" s="95"/>
      <c r="AQ43" s="95"/>
      <c r="AR43" s="95"/>
      <c r="AS43" s="95"/>
      <c r="AT43" s="95"/>
      <c r="AU43" s="95" t="str">
        <f>Summary!U44</f>
        <v>unfunded</v>
      </c>
      <c r="AV43" s="95"/>
      <c r="AW43" s="95" t="s">
        <v>62</v>
      </c>
      <c r="AX43" s="95"/>
      <c r="AY43" s="103">
        <v>41604</v>
      </c>
      <c r="AZ43" s="103">
        <v>41604</v>
      </c>
      <c r="BA43" s="95" t="s">
        <v>466</v>
      </c>
      <c r="BB43" s="95"/>
      <c r="BC43" s="95"/>
      <c r="BD43" s="95"/>
      <c r="BE43" s="95"/>
      <c r="BF43" s="95"/>
      <c r="BG43" s="95"/>
      <c r="BH43" s="95"/>
      <c r="BI43" s="95"/>
      <c r="BJ43" s="95"/>
      <c r="BK43" s="95"/>
      <c r="BL43" s="95"/>
    </row>
    <row r="44" spans="1:64" s="82" customFormat="1">
      <c r="A44" s="95" t="s">
        <v>495</v>
      </c>
      <c r="B44" s="95" t="s">
        <v>498</v>
      </c>
      <c r="C44" s="95"/>
      <c r="D44" s="95" t="str">
        <f>Summary!K45</f>
        <v>Use the Catchment Sensitive Farming initative to raise awareness and reduce pesticide\phosphate\sediment pollution in this waterbody.</v>
      </c>
      <c r="E44" s="91" t="str">
        <f>IF(Summary!F45="improve","No","Yes")</f>
        <v>No</v>
      </c>
      <c r="F44" s="95"/>
      <c r="G44" s="95" t="str">
        <f>Summary!L45</f>
        <v>To control or manage diffuse source inputs</v>
      </c>
      <c r="H44" s="95" t="str">
        <f>Summary!M45</f>
        <v>Reduce diffuse pollution at source</v>
      </c>
      <c r="I44" s="95" t="str">
        <f>Summary!N45</f>
        <v>Field &amp; Crop - Arable soils</v>
      </c>
      <c r="J44" s="95" t="str">
        <f>Summary!J45</f>
        <v>EM</v>
      </c>
      <c r="K44" s="95" t="str">
        <f>IF(Summary!B45&gt;1,"GB1060390"&amp;Summary!B45,"")</f>
        <v>GB106039017090</v>
      </c>
      <c r="L44" s="95" t="str">
        <f>Summary!V45</f>
        <v>Contribute to improvement to 1+ element.</v>
      </c>
      <c r="M44" s="95" t="str">
        <f>IF(Summary!W45="vc","Very Certain",IF(Summary!W45="UC","Uncertain",IF(Summary!W45="QC","Quite Certain","")))</f>
        <v>Uncertain</v>
      </c>
      <c r="N44" s="79" t="s">
        <v>528</v>
      </c>
      <c r="O44" s="79" t="str">
        <f>IF(Summary!P45="","",Summary!P45)</f>
        <v/>
      </c>
      <c r="P44" s="95"/>
      <c r="Q44" s="95"/>
      <c r="R44" s="95" t="s">
        <v>467</v>
      </c>
      <c r="S44" s="95" t="str">
        <f>Summary!S45</f>
        <v>EA, WLT, NFU , TW, UCL,KCL, RU,</v>
      </c>
      <c r="T44" s="95"/>
      <c r="U44" s="95"/>
      <c r="V44" s="6"/>
      <c r="W44" s="95"/>
      <c r="X44" s="95"/>
      <c r="Y44" s="95"/>
      <c r="Z44" s="95"/>
      <c r="AA44" s="95"/>
      <c r="AB44" s="95"/>
      <c r="AC44" s="95"/>
      <c r="AD44" s="95"/>
      <c r="AE44" s="95"/>
      <c r="AF44" s="95"/>
      <c r="AG44" s="95"/>
      <c r="AH44" s="95"/>
      <c r="AI44" s="95"/>
      <c r="AJ44" s="95"/>
      <c r="AK44" s="7"/>
      <c r="AL44" s="95"/>
      <c r="AM44" s="95"/>
      <c r="AN44" s="95"/>
      <c r="AO44" s="95"/>
      <c r="AP44" s="95"/>
      <c r="AQ44" s="95"/>
      <c r="AR44" s="95"/>
      <c r="AS44" s="95"/>
      <c r="AT44" s="95"/>
      <c r="AU44" s="95" t="str">
        <f>Summary!U45</f>
        <v>unfunded</v>
      </c>
      <c r="AV44" s="95"/>
      <c r="AW44" s="95" t="s">
        <v>62</v>
      </c>
      <c r="AX44" s="95"/>
      <c r="AY44" s="103">
        <v>41604</v>
      </c>
      <c r="AZ44" s="103">
        <v>41604</v>
      </c>
      <c r="BA44" s="95" t="s">
        <v>466</v>
      </c>
      <c r="BB44" s="95"/>
      <c r="BC44" s="95"/>
      <c r="BD44" s="95"/>
      <c r="BE44" s="95"/>
      <c r="BF44" s="95"/>
      <c r="BG44" s="95"/>
      <c r="BH44" s="95"/>
      <c r="BI44" s="95"/>
      <c r="BJ44" s="95"/>
      <c r="BK44" s="95"/>
      <c r="BL44" s="95"/>
    </row>
    <row r="45" spans="1:64" s="82" customFormat="1">
      <c r="A45" s="95" t="s">
        <v>495</v>
      </c>
      <c r="B45" s="95" t="s">
        <v>499</v>
      </c>
      <c r="C45" s="95"/>
      <c r="D45" s="95" t="str">
        <f>Summary!K46</f>
        <v>Water company led water efficiency campaign</v>
      </c>
      <c r="E45" s="91" t="str">
        <f>IF(Summary!F46="improve","No","Yes")</f>
        <v>No</v>
      </c>
      <c r="F45" s="95"/>
      <c r="G45" s="95" t="str">
        <f>Summary!L46</f>
        <v>To control or manage abstraction</v>
      </c>
      <c r="H45" s="95" t="str">
        <f>Summary!M46</f>
        <v>Water Demand Management</v>
      </c>
      <c r="I45" s="95" t="str">
        <f>Summary!N46</f>
        <v>Water efficiency activity </v>
      </c>
      <c r="J45" s="95" t="str">
        <f>Summary!J46</f>
        <v>EM</v>
      </c>
      <c r="K45" s="95" t="str">
        <f>IF(Summary!B46&gt;1,"GB1060390"&amp;Summary!B46,"")</f>
        <v>GB106039017090</v>
      </c>
      <c r="L45" s="95" t="str">
        <f>Summary!V46</f>
        <v>No deterioration</v>
      </c>
      <c r="M45" s="95" t="str">
        <f>IF(Summary!W46="vc","Very Certain",IF(Summary!W46="UC","Uncertain",IF(Summary!W46="QC","Quite Certain","")))</f>
        <v>Uncertain</v>
      </c>
      <c r="N45" s="79" t="s">
        <v>528</v>
      </c>
      <c r="O45" s="79" t="str">
        <f>IF(Summary!P46="","",Summary!P46)</f>
        <v/>
      </c>
      <c r="P45" s="95"/>
      <c r="Q45" s="95"/>
      <c r="R45" s="95" t="s">
        <v>467</v>
      </c>
      <c r="S45" s="95" t="str">
        <f>Summary!S46</f>
        <v>Council, residents, water companies, developers</v>
      </c>
      <c r="T45" s="95"/>
      <c r="U45" s="95"/>
      <c r="V45" s="46"/>
      <c r="W45" s="95"/>
      <c r="X45" s="95"/>
      <c r="Y45" s="95"/>
      <c r="Z45" s="95"/>
      <c r="AA45" s="95"/>
      <c r="AB45" s="95"/>
      <c r="AC45" s="95"/>
      <c r="AD45" s="95"/>
      <c r="AE45" s="95"/>
      <c r="AF45" s="95"/>
      <c r="AG45" s="95"/>
      <c r="AH45" s="95"/>
      <c r="AI45" s="95"/>
      <c r="AJ45" s="95"/>
      <c r="AK45" s="47"/>
      <c r="AL45" s="95"/>
      <c r="AM45" s="95"/>
      <c r="AN45" s="95"/>
      <c r="AO45" s="95"/>
      <c r="AP45" s="95"/>
      <c r="AQ45" s="95"/>
      <c r="AR45" s="95"/>
      <c r="AS45" s="95"/>
      <c r="AT45" s="95"/>
      <c r="AU45" s="95" t="str">
        <f>Summary!U46</f>
        <v>Unfunded</v>
      </c>
      <c r="AV45" s="95"/>
      <c r="AW45" s="95" t="s">
        <v>62</v>
      </c>
      <c r="AX45" s="95"/>
      <c r="AY45" s="103">
        <v>41604</v>
      </c>
      <c r="AZ45" s="103">
        <v>41604</v>
      </c>
      <c r="BA45" s="95" t="s">
        <v>466</v>
      </c>
      <c r="BB45" s="95"/>
      <c r="BC45" s="95"/>
      <c r="BD45" s="95"/>
      <c r="BE45" s="95"/>
      <c r="BF45" s="95"/>
      <c r="BG45" s="95"/>
      <c r="BH45" s="95"/>
      <c r="BI45" s="95"/>
      <c r="BJ45" s="95"/>
      <c r="BK45" s="95"/>
      <c r="BL45" s="95"/>
    </row>
    <row r="46" spans="1:64" s="82" customFormat="1">
      <c r="A46" s="95" t="s">
        <v>495</v>
      </c>
      <c r="B46" s="95" t="s">
        <v>499</v>
      </c>
      <c r="C46" s="95"/>
      <c r="D46" s="95" t="str">
        <f>Summary!K47</f>
        <v>Creation of buffer strips to reduce land run off</v>
      </c>
      <c r="E46" s="91" t="str">
        <f>IF(Summary!F47="improve","No","Yes")</f>
        <v>No</v>
      </c>
      <c r="F46" s="95"/>
      <c r="G46" s="95" t="str">
        <f>Summary!L47</f>
        <v>To control or manage diffuse source inputs</v>
      </c>
      <c r="H46" s="95" t="str">
        <f>Summary!M47</f>
        <v>Reduce diffuse pollution pathways (i.e. control entry to water environment)</v>
      </c>
      <c r="I46" s="95" t="str">
        <f>Summary!N47</f>
        <v>Riparian management</v>
      </c>
      <c r="J46" s="95" t="str">
        <f>Summary!J47</f>
        <v>EM</v>
      </c>
      <c r="K46" s="95" t="str">
        <f>IF(Summary!B47&gt;1,"GB1060390"&amp;Summary!B47,"")</f>
        <v>GB106039017110</v>
      </c>
      <c r="L46" s="95" t="str">
        <f>Summary!V47</f>
        <v>Contribute to improvement to 1+ element.</v>
      </c>
      <c r="M46" s="95" t="str">
        <f>IF(Summary!W47="vc","Very Certain",IF(Summary!W47="UC","Uncertain",IF(Summary!W47="QC","Quite Certain","")))</f>
        <v>Uncertain</v>
      </c>
      <c r="N46" s="79" t="s">
        <v>528</v>
      </c>
      <c r="O46" s="79" t="str">
        <f>IF(Summary!P47="","",Summary!P47)</f>
        <v/>
      </c>
      <c r="P46" s="95"/>
      <c r="Q46" s="95"/>
      <c r="R46" s="95" t="s">
        <v>467</v>
      </c>
      <c r="S46" s="95" t="str">
        <f>Summary!S47</f>
        <v>EA, WLT, NFU , TW, UCL,KCL, RU,</v>
      </c>
      <c r="T46" s="95"/>
      <c r="U46" s="95"/>
      <c r="V46" s="6"/>
      <c r="W46" s="95"/>
      <c r="X46" s="95"/>
      <c r="Y46" s="95"/>
      <c r="Z46" s="95"/>
      <c r="AA46" s="95"/>
      <c r="AB46" s="95"/>
      <c r="AC46" s="95"/>
      <c r="AD46" s="95"/>
      <c r="AE46" s="95"/>
      <c r="AF46" s="95"/>
      <c r="AG46" s="95"/>
      <c r="AH46" s="95"/>
      <c r="AI46" s="95"/>
      <c r="AJ46" s="95"/>
      <c r="AK46" s="7"/>
      <c r="AL46" s="95"/>
      <c r="AM46" s="95"/>
      <c r="AN46" s="95"/>
      <c r="AO46" s="95"/>
      <c r="AP46" s="95"/>
      <c r="AQ46" s="95"/>
      <c r="AR46" s="95"/>
      <c r="AS46" s="95"/>
      <c r="AT46" s="95"/>
      <c r="AU46" s="95" t="str">
        <f>Summary!U47</f>
        <v>unfunded</v>
      </c>
      <c r="AV46" s="95"/>
      <c r="AW46" s="95" t="s">
        <v>34</v>
      </c>
      <c r="AX46" s="95"/>
      <c r="AY46" s="103">
        <v>41604</v>
      </c>
      <c r="AZ46" s="103">
        <v>41604</v>
      </c>
      <c r="BA46" s="95" t="s">
        <v>466</v>
      </c>
      <c r="BB46" s="95"/>
      <c r="BC46" s="95"/>
      <c r="BD46" s="95"/>
      <c r="BE46" s="95"/>
      <c r="BF46" s="95"/>
      <c r="BG46" s="95"/>
      <c r="BH46" s="95"/>
      <c r="BI46" s="95"/>
      <c r="BJ46" s="95"/>
      <c r="BK46" s="95"/>
      <c r="BL46" s="95"/>
    </row>
    <row r="47" spans="1:64" s="82" customFormat="1">
      <c r="A47" s="95" t="s">
        <v>495</v>
      </c>
      <c r="B47" s="95" t="s">
        <v>498</v>
      </c>
      <c r="C47" s="95"/>
      <c r="D47" s="95" t="str">
        <f>Summary!K48</f>
        <v>Fencing to reduce cattle poaching and sediments carrying hosphates efrom entering the river.</v>
      </c>
      <c r="E47" s="91" t="str">
        <f>IF(Summary!F48="improve","No","Yes")</f>
        <v>No</v>
      </c>
      <c r="F47" s="95"/>
      <c r="G47" s="95" t="str">
        <f>Summary!L48</f>
        <v>To control or manage diffuse source inputs</v>
      </c>
      <c r="H47" s="95" t="str">
        <f>Summary!M48</f>
        <v>Reduce diffuse pollution pathways (i.e. control entry to water environment)</v>
      </c>
      <c r="I47" s="95" t="str">
        <f>Summary!N48</f>
        <v>Field &amp; Crop - Livestock</v>
      </c>
      <c r="J47" s="95" t="str">
        <f>Summary!J48</f>
        <v>EM</v>
      </c>
      <c r="K47" s="95" t="str">
        <f>IF(Summary!B48&gt;1,"GB1060390"&amp;Summary!B48,"")</f>
        <v>GB106039017110</v>
      </c>
      <c r="L47" s="95" t="str">
        <f>Summary!V48</f>
        <v>Contribute to improvement to 1+ element.</v>
      </c>
      <c r="M47" s="95" t="str">
        <f>IF(Summary!W48="vc","Very Certain",IF(Summary!W48="UC","Uncertain",IF(Summary!W48="QC","Quite Certain","")))</f>
        <v>Uncertain</v>
      </c>
      <c r="N47" s="79" t="s">
        <v>528</v>
      </c>
      <c r="O47" s="79" t="str">
        <f>IF(Summary!P48="","",Summary!P48)</f>
        <v/>
      </c>
      <c r="P47" s="95"/>
      <c r="Q47" s="95"/>
      <c r="R47" s="95" t="s">
        <v>467</v>
      </c>
      <c r="S47" s="95" t="str">
        <f>Summary!S48</f>
        <v>EA, WLT, NFU , TW, UCL,KCL, RU,</v>
      </c>
      <c r="T47" s="95"/>
      <c r="U47" s="95"/>
      <c r="V47" s="6"/>
      <c r="W47" s="95"/>
      <c r="X47" s="95"/>
      <c r="Y47" s="95"/>
      <c r="Z47" s="95"/>
      <c r="AA47" s="95"/>
      <c r="AB47" s="95"/>
      <c r="AC47" s="95"/>
      <c r="AD47" s="95"/>
      <c r="AE47" s="95"/>
      <c r="AF47" s="95"/>
      <c r="AG47" s="95"/>
      <c r="AH47" s="95"/>
      <c r="AI47" s="95"/>
      <c r="AJ47" s="95"/>
      <c r="AK47" s="7"/>
      <c r="AL47" s="95"/>
      <c r="AM47" s="95"/>
      <c r="AN47" s="95"/>
      <c r="AO47" s="95"/>
      <c r="AP47" s="95"/>
      <c r="AQ47" s="95"/>
      <c r="AR47" s="95"/>
      <c r="AS47" s="95"/>
      <c r="AT47" s="95"/>
      <c r="AU47" s="95" t="str">
        <f>Summary!U48</f>
        <v>unfunded</v>
      </c>
      <c r="AV47" s="95"/>
      <c r="AW47" s="95" t="s">
        <v>62</v>
      </c>
      <c r="AX47" s="95"/>
      <c r="AY47" s="103">
        <v>41604</v>
      </c>
      <c r="AZ47" s="103">
        <v>41604</v>
      </c>
      <c r="BA47" s="95" t="s">
        <v>466</v>
      </c>
      <c r="BB47" s="95"/>
      <c r="BC47" s="95"/>
      <c r="BD47" s="95"/>
      <c r="BE47" s="95"/>
      <c r="BF47" s="95"/>
      <c r="BG47" s="95"/>
      <c r="BH47" s="95"/>
      <c r="BI47" s="95"/>
      <c r="BJ47" s="95"/>
      <c r="BK47" s="95"/>
      <c r="BL47" s="95"/>
    </row>
    <row r="48" spans="1:64" s="82" customFormat="1">
      <c r="A48" s="95" t="s">
        <v>495</v>
      </c>
      <c r="B48" s="95" t="s">
        <v>499</v>
      </c>
      <c r="C48" s="95"/>
      <c r="D48" s="95" t="str">
        <f>Summary!K49</f>
        <v xml:space="preserve">Run an awareness campaign through on-farm demonstrations and undertake individual advisory farm visits on high risk farms, to reduce the amount of sediment, nutrients and chemicals entering a waterbody from farmland.  Educate the farming </v>
      </c>
      <c r="E48" s="91" t="str">
        <f>IF(Summary!F49="improve","No","Yes")</f>
        <v>No</v>
      </c>
      <c r="F48" s="95"/>
      <c r="G48" s="95" t="str">
        <f>Summary!L49</f>
        <v>To control or manage diffuse source inputs</v>
      </c>
      <c r="H48" s="95" t="str">
        <f>Summary!M49</f>
        <v>Reduce diffuse pollution at source</v>
      </c>
      <c r="I48" s="95" t="str">
        <f>Summary!N49</f>
        <v>Field &amp; Crop - Arable soils</v>
      </c>
      <c r="J48" s="95" t="str">
        <f>Summary!J49</f>
        <v>EM</v>
      </c>
      <c r="K48" s="95" t="str">
        <f>IF(Summary!B49&gt;1,"GB1060390"&amp;Summary!B49,"")</f>
        <v>GB106039017110</v>
      </c>
      <c r="L48" s="95" t="str">
        <f>Summary!V49</f>
        <v>Contribute to improvement to 1+ element.</v>
      </c>
      <c r="M48" s="95" t="str">
        <f>IF(Summary!W49="vc","Very Certain",IF(Summary!W49="UC","Uncertain",IF(Summary!W49="QC","Quite Certain","")))</f>
        <v>Uncertain</v>
      </c>
      <c r="N48" s="79" t="s">
        <v>528</v>
      </c>
      <c r="O48" s="79" t="str">
        <f>IF(Summary!P49="","",Summary!P49)</f>
        <v/>
      </c>
      <c r="P48" s="95"/>
      <c r="Q48" s="95"/>
      <c r="R48" s="95" t="s">
        <v>467</v>
      </c>
      <c r="S48" s="95" t="str">
        <f>Summary!S49</f>
        <v>EA, WLT, NFU , TW, UCL,KCL, RU,</v>
      </c>
      <c r="T48" s="95"/>
      <c r="U48" s="95"/>
      <c r="V48" s="6"/>
      <c r="W48" s="95"/>
      <c r="X48" s="95"/>
      <c r="Y48" s="95"/>
      <c r="Z48" s="95"/>
      <c r="AA48" s="95"/>
      <c r="AB48" s="95"/>
      <c r="AC48" s="95"/>
      <c r="AD48" s="95"/>
      <c r="AE48" s="95"/>
      <c r="AF48" s="95"/>
      <c r="AG48" s="95"/>
      <c r="AH48" s="95"/>
      <c r="AI48" s="95"/>
      <c r="AJ48" s="95"/>
      <c r="AK48" s="7"/>
      <c r="AL48" s="95"/>
      <c r="AM48" s="95"/>
      <c r="AN48" s="95"/>
      <c r="AO48" s="95"/>
      <c r="AP48" s="95"/>
      <c r="AQ48" s="95"/>
      <c r="AR48" s="95"/>
      <c r="AS48" s="95"/>
      <c r="AT48" s="95"/>
      <c r="AU48" s="95" t="str">
        <f>Summary!U49</f>
        <v>unfunded</v>
      </c>
      <c r="AV48" s="95"/>
      <c r="AW48" s="95" t="s">
        <v>62</v>
      </c>
      <c r="AX48" s="95"/>
      <c r="AY48" s="103">
        <v>41604</v>
      </c>
      <c r="AZ48" s="103">
        <v>41604</v>
      </c>
      <c r="BA48" s="95" t="s">
        <v>466</v>
      </c>
      <c r="BB48" s="95"/>
      <c r="BC48" s="95"/>
      <c r="BD48" s="95"/>
      <c r="BE48" s="95"/>
      <c r="BF48" s="95"/>
      <c r="BG48" s="95"/>
      <c r="BH48" s="95"/>
      <c r="BI48" s="95"/>
      <c r="BJ48" s="95"/>
      <c r="BK48" s="95"/>
      <c r="BL48" s="95"/>
    </row>
    <row r="49" spans="1:64" s="82" customFormat="1">
      <c r="A49" s="95" t="s">
        <v>495</v>
      </c>
      <c r="B49" s="95" t="s">
        <v>499</v>
      </c>
      <c r="C49" s="95"/>
      <c r="D49" s="95" t="str">
        <f>Summary!K50</f>
        <v>Use the Catchment Sensitive Farming initative to raise awareness and reduce pesticide\phosphate\sediment pollution in this waterbody.</v>
      </c>
      <c r="E49" s="91" t="str">
        <f>IF(Summary!F50="improve","No","Yes")</f>
        <v>No</v>
      </c>
      <c r="F49" s="95"/>
      <c r="G49" s="95" t="str">
        <f>Summary!L50</f>
        <v>To control or manage diffuse source inputs</v>
      </c>
      <c r="H49" s="95" t="str">
        <f>Summary!M50</f>
        <v>Reduce diffuse pollution at source</v>
      </c>
      <c r="I49" s="95" t="str">
        <f>Summary!N50</f>
        <v>Field &amp; Crop - Arable soils</v>
      </c>
      <c r="J49" s="95" t="str">
        <f>Summary!J50</f>
        <v>EM</v>
      </c>
      <c r="K49" s="95" t="str">
        <f>IF(Summary!B50&gt;1,"GB1060390"&amp;Summary!B50,"")</f>
        <v>GB106039017110</v>
      </c>
      <c r="L49" s="95" t="str">
        <f>Summary!V50</f>
        <v>Contribute to improvement to 1+ element.</v>
      </c>
      <c r="M49" s="95" t="str">
        <f>IF(Summary!W50="vc","Very Certain",IF(Summary!W50="UC","Uncertain",IF(Summary!W50="QC","Quite Certain","")))</f>
        <v>Uncertain</v>
      </c>
      <c r="N49" s="79" t="s">
        <v>528</v>
      </c>
      <c r="O49" s="79" t="str">
        <f>IF(Summary!P50="","",Summary!P50)</f>
        <v/>
      </c>
      <c r="P49" s="95"/>
      <c r="Q49" s="95"/>
      <c r="R49" s="95" t="s">
        <v>467</v>
      </c>
      <c r="S49" s="95" t="str">
        <f>Summary!S50</f>
        <v>EA, WLT, NFU , TW, UCL,KCL, RU,</v>
      </c>
      <c r="T49" s="95"/>
      <c r="U49" s="95"/>
      <c r="V49" s="6"/>
      <c r="W49" s="95"/>
      <c r="X49" s="95"/>
      <c r="Y49" s="95"/>
      <c r="Z49" s="95"/>
      <c r="AA49" s="95"/>
      <c r="AB49" s="95"/>
      <c r="AC49" s="95"/>
      <c r="AD49" s="95"/>
      <c r="AE49" s="95"/>
      <c r="AF49" s="95"/>
      <c r="AG49" s="95"/>
      <c r="AH49" s="95"/>
      <c r="AI49" s="95"/>
      <c r="AJ49" s="95"/>
      <c r="AK49" s="7"/>
      <c r="AL49" s="95"/>
      <c r="AM49" s="95"/>
      <c r="AN49" s="95"/>
      <c r="AO49" s="95"/>
      <c r="AP49" s="95"/>
      <c r="AQ49" s="95"/>
      <c r="AR49" s="95"/>
      <c r="AS49" s="95"/>
      <c r="AT49" s="95"/>
      <c r="AU49" s="95" t="str">
        <f>Summary!U50</f>
        <v>unfunded</v>
      </c>
      <c r="AV49" s="95"/>
      <c r="AW49" s="95" t="s">
        <v>34</v>
      </c>
      <c r="AX49" s="95"/>
      <c r="AY49" s="103">
        <v>41604</v>
      </c>
      <c r="AZ49" s="103">
        <v>41604</v>
      </c>
      <c r="BA49" s="95" t="s">
        <v>466</v>
      </c>
      <c r="BB49" s="95"/>
      <c r="BC49" s="95"/>
      <c r="BD49" s="95"/>
      <c r="BE49" s="95"/>
      <c r="BF49" s="95"/>
      <c r="BG49" s="95"/>
      <c r="BH49" s="95"/>
      <c r="BI49" s="95"/>
      <c r="BJ49" s="95"/>
      <c r="BK49" s="95"/>
      <c r="BL49" s="95"/>
    </row>
    <row r="50" spans="1:64" s="88" customFormat="1">
      <c r="A50" s="120" t="s">
        <v>495</v>
      </c>
      <c r="B50" s="120" t="s">
        <v>497</v>
      </c>
      <c r="C50" s="120"/>
      <c r="D50" s="120" t="str">
        <f>Summary!K52</f>
        <v xml:space="preserve">Businesses and households should ensure all applies are connected to the right drain. For example dish washer, washing machine etc are commonly just plumbed into the surface water drains. </v>
      </c>
      <c r="E50" s="91" t="str">
        <f>IF(Summary!F51="improve","No","Yes")</f>
        <v>No</v>
      </c>
      <c r="F50" s="120"/>
      <c r="G50" s="120" t="str">
        <f>Summary!L52</f>
        <v>To control or manage point source inputs</v>
      </c>
      <c r="H50" s="120" t="str">
        <f>Summary!M52</f>
        <v>Reduce point source pollution at source</v>
      </c>
      <c r="I50" s="120" t="str">
        <f>Summary!N52</f>
        <v>Sewerage system re-design and rebuild </v>
      </c>
      <c r="J50" s="120" t="str">
        <f>Summary!J52</f>
        <v>EM</v>
      </c>
      <c r="K50" s="120" t="str">
        <f>IF(Summary!B52&gt;1,"GB1060390"&amp;Summary!B52,"")</f>
        <v>GB106039017120</v>
      </c>
      <c r="L50" s="120" t="str">
        <f>Summary!V52</f>
        <v>Contribute to improvement to 1+ element.</v>
      </c>
      <c r="M50" s="120" t="str">
        <f>IF(Summary!W52="vc","Very Certain",IF(Summary!W52="UC","Uncertain",IF(Summary!W52="QC","Quite Certain","")))</f>
        <v>Uncertain</v>
      </c>
      <c r="N50" s="79" t="s">
        <v>528</v>
      </c>
      <c r="O50" s="79" t="str">
        <f>IF(Summary!P51="","",Summary!P51)</f>
        <v/>
      </c>
      <c r="P50" s="120"/>
      <c r="Q50" s="120"/>
      <c r="R50" s="120" t="s">
        <v>467</v>
      </c>
      <c r="S50" s="120" t="str">
        <f>Summary!S52</f>
        <v>EA, WLT, NFU , TW, UCL,KCL, RU,</v>
      </c>
      <c r="T50" s="120"/>
      <c r="U50" s="120"/>
      <c r="V50" s="6"/>
      <c r="W50" s="120"/>
      <c r="X50" s="120"/>
      <c r="Y50" s="120"/>
      <c r="Z50" s="120"/>
      <c r="AA50" s="120"/>
      <c r="AB50" s="120"/>
      <c r="AC50" s="120"/>
      <c r="AD50" s="120"/>
      <c r="AE50" s="120"/>
      <c r="AF50" s="120"/>
      <c r="AG50" s="120"/>
      <c r="AH50" s="120"/>
      <c r="AI50" s="120"/>
      <c r="AJ50" s="120"/>
      <c r="AK50" s="7"/>
      <c r="AL50" s="120"/>
      <c r="AM50" s="120"/>
      <c r="AN50" s="120"/>
      <c r="AO50" s="120"/>
      <c r="AP50" s="120"/>
      <c r="AQ50" s="120"/>
      <c r="AR50" s="120"/>
      <c r="AS50" s="120"/>
      <c r="AT50" s="120"/>
      <c r="AU50" s="120" t="str">
        <f>Summary!U52</f>
        <v>unfunded</v>
      </c>
      <c r="AV50" s="120"/>
      <c r="AW50" s="120" t="s">
        <v>62</v>
      </c>
      <c r="AX50" s="120"/>
      <c r="AY50" s="131">
        <v>41604</v>
      </c>
      <c r="AZ50" s="131">
        <v>41604</v>
      </c>
      <c r="BA50" s="120" t="s">
        <v>466</v>
      </c>
      <c r="BB50" s="120"/>
      <c r="BC50" s="120"/>
      <c r="BD50" s="120"/>
      <c r="BE50" s="120"/>
      <c r="BF50" s="120"/>
      <c r="BG50" s="120"/>
      <c r="BH50" s="120"/>
      <c r="BI50" s="120"/>
      <c r="BJ50" s="120"/>
      <c r="BK50" s="120"/>
      <c r="BL50" s="120"/>
    </row>
    <row r="51" spans="1:64" s="88" customFormat="1">
      <c r="A51" s="120" t="s">
        <v>495</v>
      </c>
      <c r="B51" s="120" t="s">
        <v>496</v>
      </c>
      <c r="C51" s="120"/>
      <c r="D51" s="120" t="str">
        <f>Summary!K51</f>
        <v xml:space="preserve">Businesses and households should ensure all applies are connected to the right drain. For example dish washer, washing machine etc are commonly just plumbed into the surface water drains. </v>
      </c>
      <c r="E51" s="91" t="str">
        <f>IF(Summary!F52="improve","No","Yes")</f>
        <v>No</v>
      </c>
      <c r="F51" s="120"/>
      <c r="G51" s="120" t="str">
        <f>Summary!L51</f>
        <v>To control or manage point source inputs</v>
      </c>
      <c r="H51" s="120" t="str">
        <f>Summary!M51</f>
        <v>Reduce point source pollution at source</v>
      </c>
      <c r="I51" s="120" t="str">
        <f>Summary!N51</f>
        <v>Sewerage system re-design and rebuild </v>
      </c>
      <c r="J51" s="120" t="str">
        <f>Summary!J51</f>
        <v>EM</v>
      </c>
      <c r="K51" s="120" t="str">
        <f>IF(Summary!B51&gt;1,"GB1060390"&amp;Summary!B51,"")</f>
        <v>GB106039017120</v>
      </c>
      <c r="L51" s="120" t="str">
        <f>Summary!V51</f>
        <v>Contribute to improvement to 1+ element.</v>
      </c>
      <c r="M51" s="120" t="str">
        <f>IF(Summary!W51="vc","Very Certain",IF(Summary!W51="UC","Uncertain",IF(Summary!W51="QC","Quite Certain","")))</f>
        <v>Uncertain</v>
      </c>
      <c r="N51" s="79" t="s">
        <v>528</v>
      </c>
      <c r="O51" s="79" t="str">
        <f>IF(Summary!P52="","",Summary!P52)</f>
        <v/>
      </c>
      <c r="P51" s="120"/>
      <c r="Q51" s="120"/>
      <c r="R51" s="120" t="s">
        <v>467</v>
      </c>
      <c r="S51" s="120" t="str">
        <f>Summary!S51</f>
        <v>EA, WLT, NFU , TW, UCL,KCL, RU,</v>
      </c>
      <c r="T51" s="120"/>
      <c r="U51" s="120"/>
      <c r="V51" s="6"/>
      <c r="W51" s="120"/>
      <c r="X51" s="120"/>
      <c r="Y51" s="120"/>
      <c r="Z51" s="120"/>
      <c r="AA51" s="120"/>
      <c r="AB51" s="120"/>
      <c r="AC51" s="120"/>
      <c r="AD51" s="120"/>
      <c r="AE51" s="120"/>
      <c r="AF51" s="120"/>
      <c r="AG51" s="120"/>
      <c r="AH51" s="120"/>
      <c r="AI51" s="120"/>
      <c r="AJ51" s="120"/>
      <c r="AK51" s="7"/>
      <c r="AL51" s="120"/>
      <c r="AM51" s="120"/>
      <c r="AN51" s="120"/>
      <c r="AO51" s="120"/>
      <c r="AP51" s="120"/>
      <c r="AQ51" s="120"/>
      <c r="AR51" s="120"/>
      <c r="AS51" s="120"/>
      <c r="AT51" s="120"/>
      <c r="AU51" s="120" t="str">
        <f>Summary!U51</f>
        <v>unfunded</v>
      </c>
      <c r="AV51" s="120"/>
      <c r="AW51" s="120" t="s">
        <v>62</v>
      </c>
      <c r="AX51" s="120"/>
      <c r="AY51" s="131">
        <v>41604</v>
      </c>
      <c r="AZ51" s="131">
        <v>41604</v>
      </c>
      <c r="BA51" s="120" t="s">
        <v>466</v>
      </c>
      <c r="BB51" s="120"/>
      <c r="BC51" s="120"/>
      <c r="BD51" s="120"/>
      <c r="BE51" s="120"/>
      <c r="BF51" s="120"/>
      <c r="BG51" s="120"/>
      <c r="BH51" s="120"/>
      <c r="BI51" s="120"/>
      <c r="BJ51" s="120"/>
      <c r="BK51" s="120"/>
      <c r="BL51" s="120"/>
    </row>
    <row r="52" spans="1:64" s="88" customFormat="1">
      <c r="A52" s="124" t="s">
        <v>505</v>
      </c>
      <c r="B52" s="124" t="s">
        <v>506</v>
      </c>
      <c r="C52" s="124"/>
      <c r="D52" s="124" t="str">
        <f>Summary!K53</f>
        <v>Creation of buffer strips to reduce land run off</v>
      </c>
      <c r="E52" s="91" t="str">
        <f>IF(Summary!F53="improve","No","Yes")</f>
        <v>No</v>
      </c>
      <c r="F52" s="124"/>
      <c r="G52" s="124" t="str">
        <f>Summary!L53</f>
        <v>To control or manage diffuse source inputs</v>
      </c>
      <c r="H52" s="124" t="str">
        <f>Summary!M53</f>
        <v>Reduce diffuse pollution pathways (i.e. control entry to water environment)</v>
      </c>
      <c r="I52" s="124" t="str">
        <f>Summary!N53</f>
        <v>Riparian management</v>
      </c>
      <c r="J52" s="124" t="str">
        <f>Summary!J53</f>
        <v>EM</v>
      </c>
      <c r="K52" s="124" t="str">
        <f>IF(Summary!B53&gt;1,"GB1060390"&amp;Summary!B53,"")</f>
        <v>GB106039017120</v>
      </c>
      <c r="L52" s="124" t="str">
        <f>Summary!V53</f>
        <v>Contribute to improvement to 1+ element.</v>
      </c>
      <c r="M52" s="124" t="str">
        <f>IF(Summary!W53="vc","Very Certain",IF(Summary!W53="UC","Uncertain",IF(Summary!W53="QC","Quite Certain","")))</f>
        <v>Uncertain</v>
      </c>
      <c r="N52" s="79" t="s">
        <v>528</v>
      </c>
      <c r="O52" s="79" t="str">
        <f>IF(Summary!P53="","",Summary!P53)</f>
        <v/>
      </c>
      <c r="P52" s="124"/>
      <c r="Q52" s="124"/>
      <c r="R52" s="124" t="s">
        <v>467</v>
      </c>
      <c r="S52" s="124" t="str">
        <f>Summary!S53</f>
        <v>EA, WLT, NFU , TW, UCL,KCL, RU,</v>
      </c>
      <c r="T52" s="124"/>
      <c r="U52" s="124"/>
      <c r="V52" s="6"/>
      <c r="W52" s="124"/>
      <c r="X52" s="124"/>
      <c r="Y52" s="124"/>
      <c r="Z52" s="124"/>
      <c r="AA52" s="124"/>
      <c r="AB52" s="124"/>
      <c r="AC52" s="124"/>
      <c r="AD52" s="124"/>
      <c r="AE52" s="124"/>
      <c r="AF52" s="124"/>
      <c r="AG52" s="124"/>
      <c r="AH52" s="124"/>
      <c r="AI52" s="124"/>
      <c r="AJ52" s="124"/>
      <c r="AK52" s="7"/>
      <c r="AL52" s="124"/>
      <c r="AM52" s="124"/>
      <c r="AN52" s="124"/>
      <c r="AO52" s="124"/>
      <c r="AP52" s="124"/>
      <c r="AQ52" s="124"/>
      <c r="AR52" s="124"/>
      <c r="AS52" s="124"/>
      <c r="AT52" s="124"/>
      <c r="AU52" s="124" t="str">
        <f>Summary!U53</f>
        <v>unfunded</v>
      </c>
      <c r="AV52" s="124"/>
      <c r="AW52" s="124" t="s">
        <v>62</v>
      </c>
      <c r="AX52" s="124"/>
      <c r="AY52" s="135">
        <v>41604</v>
      </c>
      <c r="AZ52" s="135">
        <v>41604</v>
      </c>
      <c r="BA52" s="124" t="s">
        <v>466</v>
      </c>
      <c r="BB52" s="124"/>
      <c r="BC52" s="124"/>
      <c r="BD52" s="124"/>
      <c r="BE52" s="124"/>
      <c r="BF52" s="124"/>
      <c r="BG52" s="124"/>
      <c r="BH52" s="124"/>
      <c r="BI52" s="124"/>
      <c r="BJ52" s="124"/>
      <c r="BK52" s="124"/>
      <c r="BL52" s="124"/>
    </row>
    <row r="53" spans="1:64" s="88" customFormat="1">
      <c r="A53" s="124" t="s">
        <v>505</v>
      </c>
      <c r="B53" s="124" t="s">
        <v>506</v>
      </c>
      <c r="C53" s="124"/>
      <c r="D53" s="124" t="str">
        <f>Summary!K55</f>
        <v>Ensure that all discharges from urban areas are being discharged to the correct drainage system. For example, All car washes should be discharged to foul sewer under a consent from the local water authority.</v>
      </c>
      <c r="E53" s="91" t="str">
        <f>IF(Summary!F54="improve","No","Yes")</f>
        <v>No</v>
      </c>
      <c r="F53" s="124"/>
      <c r="G53" s="124" t="str">
        <f>Summary!L55</f>
        <v>To control or manage point source inputs</v>
      </c>
      <c r="H53" s="124" t="str">
        <f>Summary!M55</f>
        <v>Reduce point source pathways (i.e. control entry to water environment)</v>
      </c>
      <c r="I53" s="124" t="str">
        <f>Summary!N55</f>
        <v>Sewerage system re-design and rebuild </v>
      </c>
      <c r="J53" s="124" t="str">
        <f>Summary!J55</f>
        <v>EM</v>
      </c>
      <c r="K53" s="124" t="str">
        <f>IF(Summary!B55&gt;1,"GB1060390"&amp;Summary!B55,"")</f>
        <v>GB106039017120</v>
      </c>
      <c r="L53" s="124" t="str">
        <f>Summary!V55</f>
        <v>Contribute to improvement to 1+ element.</v>
      </c>
      <c r="M53" s="124" t="str">
        <f>IF(Summary!W55="vc","Very Certain",IF(Summary!W55="UC","Uncertain",IF(Summary!W55="QC","Quite Certain","")))</f>
        <v>Uncertain</v>
      </c>
      <c r="N53" s="79" t="s">
        <v>528</v>
      </c>
      <c r="O53" s="79" t="str">
        <f>IF(Summary!P54="","",Summary!P54)</f>
        <v/>
      </c>
      <c r="P53" s="124"/>
      <c r="Q53" s="124"/>
      <c r="R53" s="124" t="s">
        <v>467</v>
      </c>
      <c r="S53" s="124" t="str">
        <f>Summary!S55</f>
        <v>EA, WLT, NFU , TW, UCL,KCL, RU,</v>
      </c>
      <c r="T53" s="124"/>
      <c r="U53" s="124"/>
      <c r="V53" s="6"/>
      <c r="W53" s="124"/>
      <c r="X53" s="124"/>
      <c r="Y53" s="124"/>
      <c r="Z53" s="124"/>
      <c r="AA53" s="124"/>
      <c r="AB53" s="124"/>
      <c r="AC53" s="124"/>
      <c r="AD53" s="124"/>
      <c r="AE53" s="124"/>
      <c r="AF53" s="124"/>
      <c r="AG53" s="124"/>
      <c r="AH53" s="124"/>
      <c r="AI53" s="124"/>
      <c r="AJ53" s="124"/>
      <c r="AK53" s="7"/>
      <c r="AL53" s="124"/>
      <c r="AM53" s="124"/>
      <c r="AN53" s="124"/>
      <c r="AO53" s="124"/>
      <c r="AP53" s="124"/>
      <c r="AQ53" s="124"/>
      <c r="AR53" s="124"/>
      <c r="AS53" s="124"/>
      <c r="AT53" s="124"/>
      <c r="AU53" s="124" t="str">
        <f>Summary!U55</f>
        <v>unfunded</v>
      </c>
      <c r="AV53" s="124"/>
      <c r="AW53" s="124" t="s">
        <v>34</v>
      </c>
      <c r="AX53" s="124"/>
      <c r="AY53" s="135">
        <v>41604</v>
      </c>
      <c r="AZ53" s="135">
        <v>41604</v>
      </c>
      <c r="BA53" s="124" t="s">
        <v>466</v>
      </c>
      <c r="BB53" s="124"/>
      <c r="BC53" s="124"/>
      <c r="BD53" s="124"/>
      <c r="BE53" s="124"/>
      <c r="BF53" s="124"/>
      <c r="BG53" s="124"/>
      <c r="BH53" s="124"/>
      <c r="BI53" s="124"/>
      <c r="BJ53" s="124"/>
      <c r="BK53" s="124"/>
      <c r="BL53" s="124"/>
    </row>
    <row r="54" spans="1:64" s="88" customFormat="1">
      <c r="A54" s="124" t="s">
        <v>505</v>
      </c>
      <c r="B54" s="124" t="s">
        <v>506</v>
      </c>
      <c r="C54" s="124"/>
      <c r="D54" s="124" t="str">
        <f>Summary!K54</f>
        <v>Ensure that all discharges from urban areas are being discharged to the correct drainage system. For example, All car washes should be discharged to foul sewer under a consent from the local water authority.</v>
      </c>
      <c r="E54" s="91" t="str">
        <f>IF(Summary!F55="improve","No","Yes")</f>
        <v>No</v>
      </c>
      <c r="F54" s="124"/>
      <c r="G54" s="124" t="str">
        <f>Summary!L54</f>
        <v>To control or manage point source inputs</v>
      </c>
      <c r="H54" s="124" t="str">
        <f>Summary!M54</f>
        <v>Reduce point source pathways (i.e. control entry to water environment)</v>
      </c>
      <c r="I54" s="124" t="str">
        <f>Summary!N54</f>
        <v>Sewerage system re-design and rebuild </v>
      </c>
      <c r="J54" s="124" t="str">
        <f>Summary!J54</f>
        <v>EM</v>
      </c>
      <c r="K54" s="124" t="str">
        <f>IF(Summary!B54&gt;1,"GB1060390"&amp;Summary!B54,"")</f>
        <v>GB106039017120</v>
      </c>
      <c r="L54" s="124" t="str">
        <f>Summary!V54</f>
        <v>Contribute to improvement to 1+ element.</v>
      </c>
      <c r="M54" s="124" t="str">
        <f>IF(Summary!W54="vc","Very Certain",IF(Summary!W54="UC","Uncertain",IF(Summary!W54="QC","Quite Certain","")))</f>
        <v>Uncertain</v>
      </c>
      <c r="N54" s="79" t="s">
        <v>528</v>
      </c>
      <c r="O54" s="79" t="str">
        <f>IF(Summary!P55="","",Summary!P55)</f>
        <v/>
      </c>
      <c r="P54" s="124"/>
      <c r="Q54" s="124"/>
      <c r="R54" s="124" t="s">
        <v>467</v>
      </c>
      <c r="S54" s="124" t="str">
        <f>Summary!S54</f>
        <v>EA, WLT, NFU , TW, UCL,KCL, RU,</v>
      </c>
      <c r="T54" s="124"/>
      <c r="U54" s="124"/>
      <c r="V54" s="6"/>
      <c r="W54" s="124"/>
      <c r="X54" s="124"/>
      <c r="Y54" s="124"/>
      <c r="Z54" s="124"/>
      <c r="AA54" s="124"/>
      <c r="AB54" s="124"/>
      <c r="AC54" s="124"/>
      <c r="AD54" s="124"/>
      <c r="AE54" s="124"/>
      <c r="AF54" s="124"/>
      <c r="AG54" s="124"/>
      <c r="AH54" s="124"/>
      <c r="AI54" s="124"/>
      <c r="AJ54" s="124"/>
      <c r="AK54" s="7"/>
      <c r="AL54" s="124"/>
      <c r="AM54" s="124"/>
      <c r="AN54" s="124"/>
      <c r="AO54" s="124"/>
      <c r="AP54" s="124"/>
      <c r="AQ54" s="124"/>
      <c r="AR54" s="124"/>
      <c r="AS54" s="124"/>
      <c r="AT54" s="124"/>
      <c r="AU54" s="124" t="str">
        <f>Summary!U54</f>
        <v>unfunded</v>
      </c>
      <c r="AV54" s="124"/>
      <c r="AW54" s="124" t="s">
        <v>62</v>
      </c>
      <c r="AX54" s="124"/>
      <c r="AY54" s="135">
        <v>41604</v>
      </c>
      <c r="AZ54" s="135">
        <v>41604</v>
      </c>
      <c r="BA54" s="124" t="s">
        <v>466</v>
      </c>
      <c r="BB54" s="124"/>
      <c r="BC54" s="124"/>
      <c r="BD54" s="124"/>
      <c r="BE54" s="124"/>
      <c r="BF54" s="124"/>
      <c r="BG54" s="124"/>
      <c r="BH54" s="124"/>
      <c r="BI54" s="124"/>
      <c r="BJ54" s="124"/>
      <c r="BK54" s="124"/>
      <c r="BL54" s="124"/>
    </row>
    <row r="55" spans="1:64" s="88" customFormat="1">
      <c r="A55" s="125" t="s">
        <v>510</v>
      </c>
      <c r="B55" s="125" t="s">
        <v>515</v>
      </c>
      <c r="C55" s="125"/>
      <c r="D55" s="125" t="str">
        <f>Summary!K56</f>
        <v>Install LWD, manage canopy and introduce gravel between Mwy and Turners Green</v>
      </c>
      <c r="E55" s="91" t="str">
        <f>IF(Summary!F56="improve","No","Yes")</f>
        <v>No</v>
      </c>
      <c r="F55" s="125"/>
      <c r="G55" s="125" t="str">
        <f>Summary!L56</f>
        <v>Improve modified habitats</v>
      </c>
      <c r="H55" s="125" t="str">
        <f>Summary!M56</f>
        <v>Improve condition of channel bed and/or banks/shoreline</v>
      </c>
      <c r="I55" s="125" t="str">
        <f>Summary!N56</f>
        <v>Preserve and restore habitats</v>
      </c>
      <c r="J55" s="125" t="str">
        <f>Summary!J56</f>
        <v>Fisheries Ops</v>
      </c>
      <c r="K55" s="125" t="str">
        <f>IF(Summary!B56&gt;1,"GB1060390"&amp;Summary!B56,"")</f>
        <v>GB106039017120</v>
      </c>
      <c r="L55" s="125" t="str">
        <f>Summary!V56</f>
        <v>Contribute to improvement of more than 1 elelment</v>
      </c>
      <c r="M55" s="125" t="str">
        <f>IF(Summary!W56="vc","Very Certain",IF(Summary!W56="UC","Uncertain",IF(Summary!W56="QC","Quite Certain","")))</f>
        <v>Quite Certain</v>
      </c>
      <c r="N55" s="79" t="s">
        <v>528</v>
      </c>
      <c r="O55" s="79" t="str">
        <f>IF(Summary!P56="","",Summary!P56)</f>
        <v>2km</v>
      </c>
      <c r="P55" s="125"/>
      <c r="Q55" s="125"/>
      <c r="R55" s="125" t="s">
        <v>467</v>
      </c>
      <c r="S55" s="125" t="str">
        <f>Summary!S56</f>
        <v>Thames Water</v>
      </c>
      <c r="T55" s="125"/>
      <c r="U55" s="125"/>
      <c r="V55" s="6" t="s">
        <v>182</v>
      </c>
      <c r="W55" s="125"/>
      <c r="X55" s="125"/>
      <c r="Y55" s="125"/>
      <c r="Z55" s="125"/>
      <c r="AA55" s="125"/>
      <c r="AB55" s="125"/>
      <c r="AC55" s="125"/>
      <c r="AD55" s="125"/>
      <c r="AE55" s="125"/>
      <c r="AF55" s="125"/>
      <c r="AG55" s="125"/>
      <c r="AH55" s="125"/>
      <c r="AI55" s="125"/>
      <c r="AJ55" s="125"/>
      <c r="AK55" s="7" t="s">
        <v>360</v>
      </c>
      <c r="AL55" s="130"/>
      <c r="AM55" s="130"/>
      <c r="AN55" s="130"/>
      <c r="AO55" s="130"/>
      <c r="AP55" s="130"/>
      <c r="AQ55" s="130"/>
      <c r="AR55" s="130"/>
      <c r="AS55" s="130"/>
      <c r="AT55" s="130"/>
      <c r="AU55" s="125" t="str">
        <f>Summary!U56</f>
        <v>unfunded</v>
      </c>
      <c r="AV55" s="125"/>
      <c r="AW55" s="130" t="s">
        <v>62</v>
      </c>
      <c r="AX55" s="125"/>
      <c r="AY55" s="136">
        <v>41604</v>
      </c>
      <c r="AZ55" s="136">
        <v>41604</v>
      </c>
      <c r="BA55" s="125" t="s">
        <v>466</v>
      </c>
      <c r="BB55" s="125"/>
      <c r="BC55" s="125"/>
      <c r="BD55" s="125"/>
      <c r="BE55" s="125"/>
      <c r="BF55" s="125"/>
      <c r="BG55" s="125"/>
      <c r="BH55" s="125"/>
      <c r="BI55" s="125"/>
      <c r="BJ55" s="125"/>
      <c r="BK55" s="125"/>
      <c r="BL55" s="125"/>
    </row>
    <row r="56" spans="1:64" s="88" customFormat="1">
      <c r="A56" s="125" t="s">
        <v>510</v>
      </c>
      <c r="B56" s="125" t="s">
        <v>515</v>
      </c>
      <c r="C56" s="125"/>
      <c r="D56" s="125" t="str">
        <f>Summary!K57</f>
        <v>PP MOD</v>
      </c>
      <c r="E56" s="91" t="str">
        <f>IF(Summary!F57="improve","No","Yes")</f>
        <v>No</v>
      </c>
      <c r="F56" s="125"/>
      <c r="G56" s="125" t="str">
        <f>Summary!L57</f>
        <v>To control or manage diffuse source inputs</v>
      </c>
      <c r="H56" s="125" t="str">
        <f>Summary!M57</f>
        <v>Reduce diffuse pollution at source</v>
      </c>
      <c r="I56" s="125" t="str">
        <f>Summary!N57</f>
        <v>Surface run-off &amp; drainage management</v>
      </c>
      <c r="J56" s="125" t="str">
        <f>Summary!J57</f>
        <v>EM</v>
      </c>
      <c r="K56" s="125" t="str">
        <f>IF(Summary!B57&gt;1,"GB1060390"&amp;Summary!B57,"")</f>
        <v>GB106039017120</v>
      </c>
      <c r="L56" s="125" t="str">
        <f>Summary!V57</f>
        <v>Overall improvement, but below GES or GEP</v>
      </c>
      <c r="M56" s="125" t="str">
        <f>IF(Summary!W57="vc","Very Certain",IF(Summary!W57="UC","Uncertain",IF(Summary!W57="QC","Quite Certain","")))</f>
        <v>Uncertain</v>
      </c>
      <c r="N56" s="79" t="s">
        <v>528</v>
      </c>
      <c r="O56" s="79" t="str">
        <f>IF(Summary!P57="","",Summary!P57)</f>
        <v>5.7 km</v>
      </c>
      <c r="P56" s="125"/>
      <c r="Q56" s="125"/>
      <c r="R56" s="125" t="s">
        <v>467</v>
      </c>
      <c r="S56" s="125" t="str">
        <f>Summary!S57</f>
        <v>MOD, HWLT Fleet Pond Sociecty HDC</v>
      </c>
      <c r="T56" s="125"/>
      <c r="U56" s="125"/>
      <c r="V56" s="6"/>
      <c r="W56" s="125"/>
      <c r="X56" s="125"/>
      <c r="Y56" s="125"/>
      <c r="Z56" s="125"/>
      <c r="AA56" s="125"/>
      <c r="AB56" s="125"/>
      <c r="AC56" s="125"/>
      <c r="AD56" s="125"/>
      <c r="AE56" s="125"/>
      <c r="AF56" s="125"/>
      <c r="AG56" s="125"/>
      <c r="AH56" s="125"/>
      <c r="AI56" s="125"/>
      <c r="AJ56" s="125"/>
      <c r="AK56" s="7" t="s">
        <v>168</v>
      </c>
      <c r="AL56" s="130"/>
      <c r="AM56" s="130"/>
      <c r="AN56" s="130"/>
      <c r="AO56" s="130"/>
      <c r="AP56" s="130"/>
      <c r="AQ56" s="130"/>
      <c r="AR56" s="130"/>
      <c r="AS56" s="130"/>
      <c r="AT56" s="130"/>
      <c r="AU56" s="125">
        <f>Summary!U57</f>
        <v>0</v>
      </c>
      <c r="AV56" s="125"/>
      <c r="AW56" s="130" t="s">
        <v>62</v>
      </c>
      <c r="AX56" s="125"/>
      <c r="AY56" s="136">
        <v>41604</v>
      </c>
      <c r="AZ56" s="136">
        <v>41604</v>
      </c>
      <c r="BA56" s="125" t="s">
        <v>466</v>
      </c>
      <c r="BB56" s="125"/>
      <c r="BC56" s="125"/>
      <c r="BD56" s="125"/>
      <c r="BE56" s="125"/>
      <c r="BF56" s="125"/>
      <c r="BG56" s="125"/>
      <c r="BH56" s="125"/>
      <c r="BI56" s="125"/>
      <c r="BJ56" s="125"/>
      <c r="BK56" s="125"/>
      <c r="BL56" s="125"/>
    </row>
    <row r="57" spans="1:64" s="88" customFormat="1">
      <c r="A57" s="125" t="s">
        <v>510</v>
      </c>
      <c r="B57" s="125" t="s">
        <v>515</v>
      </c>
      <c r="C57" s="125"/>
      <c r="D57" s="125" t="str">
        <f>Summary!K58</f>
        <v xml:space="preserve">Run an awareness campaign through on-farm demonstrations and undertake individual advisory farm visits on high risk farms, to reduce the amount of sediment, nutrients and chemicals entering a waterbody from farmland.  Educate the farming </v>
      </c>
      <c r="E57" s="91" t="str">
        <f>IF(Summary!F58="improve","No","Yes")</f>
        <v>No</v>
      </c>
      <c r="F57" s="125"/>
      <c r="G57" s="125" t="str">
        <f>Summary!L58</f>
        <v>To control or manage diffuse source inputs</v>
      </c>
      <c r="H57" s="125" t="str">
        <f>Summary!M58</f>
        <v>Reduce diffuse pollution at source</v>
      </c>
      <c r="I57" s="125" t="str">
        <f>Summary!N58</f>
        <v>Field &amp; Crop - Arable soils</v>
      </c>
      <c r="J57" s="125" t="str">
        <f>Summary!J58</f>
        <v>EM</v>
      </c>
      <c r="K57" s="125" t="str">
        <f>IF(Summary!B58&gt;1,"GB1060390"&amp;Summary!B58,"")</f>
        <v>GB106039017120</v>
      </c>
      <c r="L57" s="125" t="str">
        <f>Summary!V58</f>
        <v>Contribute to improvement to 1+ element.</v>
      </c>
      <c r="M57" s="125" t="str">
        <f>IF(Summary!W58="vc","Very Certain",IF(Summary!W58="UC","Uncertain",IF(Summary!W58="QC","Quite Certain","")))</f>
        <v>Uncertain</v>
      </c>
      <c r="N57" s="79" t="s">
        <v>528</v>
      </c>
      <c r="O57" s="79" t="str">
        <f>IF(Summary!P58="","",Summary!P58)</f>
        <v/>
      </c>
      <c r="P57" s="125"/>
      <c r="Q57" s="125"/>
      <c r="R57" s="125" t="s">
        <v>467</v>
      </c>
      <c r="S57" s="125" t="str">
        <f>Summary!S58</f>
        <v>EA, WLT, NFU , TW, UCL,KCL, RU,</v>
      </c>
      <c r="T57" s="125"/>
      <c r="U57" s="125"/>
      <c r="V57" s="6"/>
      <c r="W57" s="125"/>
      <c r="X57" s="125"/>
      <c r="Y57" s="125"/>
      <c r="Z57" s="125"/>
      <c r="AA57" s="125"/>
      <c r="AB57" s="125"/>
      <c r="AC57" s="125"/>
      <c r="AD57" s="125"/>
      <c r="AE57" s="125"/>
      <c r="AF57" s="125"/>
      <c r="AG57" s="125"/>
      <c r="AH57" s="125"/>
      <c r="AI57" s="125"/>
      <c r="AJ57" s="125"/>
      <c r="AK57" s="7"/>
      <c r="AL57" s="130"/>
      <c r="AM57" s="130"/>
      <c r="AN57" s="130"/>
      <c r="AO57" s="130"/>
      <c r="AP57" s="130"/>
      <c r="AQ57" s="130"/>
      <c r="AR57" s="130"/>
      <c r="AS57" s="130"/>
      <c r="AT57" s="130"/>
      <c r="AU57" s="125" t="str">
        <f>Summary!U58</f>
        <v>unfunded</v>
      </c>
      <c r="AV57" s="125"/>
      <c r="AW57" s="130" t="s">
        <v>34</v>
      </c>
      <c r="AX57" s="125"/>
      <c r="AY57" s="136">
        <v>41604</v>
      </c>
      <c r="AZ57" s="136">
        <v>41604</v>
      </c>
      <c r="BA57" s="125" t="s">
        <v>466</v>
      </c>
      <c r="BB57" s="125"/>
      <c r="BC57" s="125"/>
      <c r="BD57" s="125"/>
      <c r="BE57" s="125"/>
      <c r="BF57" s="125"/>
      <c r="BG57" s="125"/>
      <c r="BH57" s="125"/>
      <c r="BI57" s="125"/>
      <c r="BJ57" s="125"/>
      <c r="BK57" s="125"/>
      <c r="BL57" s="125"/>
    </row>
    <row r="58" spans="1:64" s="88" customFormat="1">
      <c r="A58" s="125" t="s">
        <v>510</v>
      </c>
      <c r="B58" s="125" t="s">
        <v>515</v>
      </c>
      <c r="C58" s="125"/>
      <c r="D58" s="125" t="str">
        <f>Summary!K59</f>
        <v>Use the Catchment Sensitive Farming initative to raise awareness and reduce pesticide\phosphate\sediment pollution in this waterbody.</v>
      </c>
      <c r="E58" s="91" t="str">
        <f>IF(Summary!F59="improve","No","Yes")</f>
        <v>No</v>
      </c>
      <c r="F58" s="125"/>
      <c r="G58" s="125" t="str">
        <f>Summary!L59</f>
        <v>To control or manage diffuse source inputs</v>
      </c>
      <c r="H58" s="125" t="str">
        <f>Summary!M59</f>
        <v>Reduce diffuse pollution at source</v>
      </c>
      <c r="I58" s="125" t="str">
        <f>Summary!N59</f>
        <v>Field &amp; Crop - Arable soils</v>
      </c>
      <c r="J58" s="125" t="str">
        <f>Summary!J59</f>
        <v>EM</v>
      </c>
      <c r="K58" s="125" t="str">
        <f>IF(Summary!B59&gt;1,"GB1060390"&amp;Summary!B59,"")</f>
        <v>GB106039017120</v>
      </c>
      <c r="L58" s="125" t="str">
        <f>Summary!V59</f>
        <v>Contribute to improvement to 1+ element.</v>
      </c>
      <c r="M58" s="125" t="str">
        <f>IF(Summary!W59="vc","Very Certain",IF(Summary!W59="UC","Uncertain",IF(Summary!W59="QC","Quite Certain","")))</f>
        <v>Uncertain</v>
      </c>
      <c r="N58" s="79" t="s">
        <v>528</v>
      </c>
      <c r="O58" s="79" t="str">
        <f>IF(Summary!P59="","",Summary!P59)</f>
        <v/>
      </c>
      <c r="P58" s="125"/>
      <c r="Q58" s="125"/>
      <c r="R58" s="125" t="s">
        <v>467</v>
      </c>
      <c r="S58" s="125" t="str">
        <f>Summary!S59</f>
        <v>EA, WLT, NFU , TW, UCL,KCL, RU,</v>
      </c>
      <c r="T58" s="125"/>
      <c r="U58" s="125"/>
      <c r="V58" s="6"/>
      <c r="W58" s="125"/>
      <c r="X58" s="125"/>
      <c r="Y58" s="125"/>
      <c r="Z58" s="125"/>
      <c r="AA58" s="125"/>
      <c r="AB58" s="125"/>
      <c r="AC58" s="125"/>
      <c r="AD58" s="125"/>
      <c r="AE58" s="125"/>
      <c r="AF58" s="125"/>
      <c r="AG58" s="125"/>
      <c r="AH58" s="125"/>
      <c r="AI58" s="125"/>
      <c r="AJ58" s="125"/>
      <c r="AK58" s="7"/>
      <c r="AL58" s="130"/>
      <c r="AM58" s="130"/>
      <c r="AN58" s="130"/>
      <c r="AO58" s="130"/>
      <c r="AP58" s="130"/>
      <c r="AQ58" s="130"/>
      <c r="AR58" s="130"/>
      <c r="AS58" s="130"/>
      <c r="AT58" s="130"/>
      <c r="AU58" s="125" t="str">
        <f>Summary!U59</f>
        <v>unfunded</v>
      </c>
      <c r="AV58" s="125"/>
      <c r="AW58" s="130" t="s">
        <v>62</v>
      </c>
      <c r="AX58" s="125"/>
      <c r="AY58" s="136">
        <v>41604</v>
      </c>
      <c r="AZ58" s="136">
        <v>41604</v>
      </c>
      <c r="BA58" s="125" t="s">
        <v>466</v>
      </c>
      <c r="BB58" s="125"/>
      <c r="BC58" s="125"/>
      <c r="BD58" s="125"/>
      <c r="BE58" s="125"/>
      <c r="BF58" s="125"/>
      <c r="BG58" s="125"/>
      <c r="BH58" s="125"/>
      <c r="BI58" s="125"/>
      <c r="BJ58" s="125"/>
      <c r="BK58" s="125"/>
      <c r="BL58" s="125"/>
    </row>
    <row r="59" spans="1:64" s="88" customFormat="1">
      <c r="A59" s="125" t="s">
        <v>510</v>
      </c>
      <c r="B59" s="125" t="s">
        <v>515</v>
      </c>
      <c r="C59" s="125"/>
      <c r="D59" s="125" t="str">
        <f>Summary!K61</f>
        <v xml:space="preserve">Bank alterations to give channel width variation and two-stage channels. Introduction of meanders in straightened river sections. </v>
      </c>
      <c r="E59" s="91" t="str">
        <f>IF(Summary!F60="improve","No","Yes")</f>
        <v>No</v>
      </c>
      <c r="F59" s="125"/>
      <c r="G59" s="125" t="str">
        <f>Summary!L61</f>
        <v>Improve modified habitats</v>
      </c>
      <c r="H59" s="125" t="str">
        <f>Summary!M61</f>
        <v>Improve condition of channel bed and/or banks/shoreline</v>
      </c>
      <c r="I59" s="125" t="str">
        <f>Summary!N61</f>
        <v>Bank rehabilitation / reprofiling</v>
      </c>
      <c r="J59" s="125" t="str">
        <f>Summary!J61</f>
        <v>Fisheries</v>
      </c>
      <c r="K59" s="125" t="str">
        <f>IF(Summary!B61&gt;1,"GB1060390"&amp;Summary!B61,"")</f>
        <v>GB106039017130</v>
      </c>
      <c r="L59" s="125" t="str">
        <f>Summary!V61</f>
        <v>Contribute to improvement of more than 1 elelment</v>
      </c>
      <c r="M59" s="125" t="str">
        <f>IF(Summary!W61="vc","Very Certain",IF(Summary!W61="UC","Uncertain",IF(Summary!W61="QC","Quite Certain","")))</f>
        <v>Very Certain</v>
      </c>
      <c r="N59" s="79" t="s">
        <v>528</v>
      </c>
      <c r="O59" s="79" t="str">
        <f>IF(Summary!P60="","",Summary!P60)</f>
        <v/>
      </c>
      <c r="P59" s="125"/>
      <c r="Q59" s="125"/>
      <c r="R59" s="125" t="s">
        <v>467</v>
      </c>
      <c r="S59" s="125" t="str">
        <f>Summary!S61</f>
        <v>BVCP, Cove Brook Group, LA</v>
      </c>
      <c r="T59" s="125"/>
      <c r="U59" s="125"/>
      <c r="V59" s="6" t="s">
        <v>182</v>
      </c>
      <c r="W59" s="125"/>
      <c r="X59" s="125"/>
      <c r="Y59" s="125"/>
      <c r="Z59" s="125"/>
      <c r="AA59" s="125"/>
      <c r="AB59" s="125"/>
      <c r="AC59" s="125"/>
      <c r="AD59" s="125"/>
      <c r="AE59" s="125"/>
      <c r="AF59" s="125"/>
      <c r="AG59" s="125"/>
      <c r="AH59" s="125"/>
      <c r="AI59" s="125"/>
      <c r="AJ59" s="125"/>
      <c r="AK59" s="7"/>
      <c r="AL59" s="130"/>
      <c r="AM59" s="130"/>
      <c r="AN59" s="130"/>
      <c r="AO59" s="130"/>
      <c r="AP59" s="130"/>
      <c r="AQ59" s="130"/>
      <c r="AR59" s="130"/>
      <c r="AS59" s="130"/>
      <c r="AT59" s="130"/>
      <c r="AU59" s="125" t="str">
        <f>Summary!U61</f>
        <v>unfunded</v>
      </c>
      <c r="AV59" s="125"/>
      <c r="AW59" s="130" t="s">
        <v>34</v>
      </c>
      <c r="AX59" s="125"/>
      <c r="AY59" s="136">
        <v>41604</v>
      </c>
      <c r="AZ59" s="136">
        <v>41604</v>
      </c>
      <c r="BA59" s="125" t="s">
        <v>466</v>
      </c>
      <c r="BB59" s="125"/>
      <c r="BC59" s="125"/>
      <c r="BD59" s="125"/>
      <c r="BE59" s="125"/>
      <c r="BF59" s="125"/>
      <c r="BG59" s="125"/>
      <c r="BH59" s="125"/>
      <c r="BI59" s="125"/>
      <c r="BJ59" s="125"/>
      <c r="BK59" s="125"/>
      <c r="BL59" s="125"/>
    </row>
    <row r="60" spans="1:64" s="88" customFormat="1">
      <c r="A60" s="125" t="s">
        <v>510</v>
      </c>
      <c r="B60" s="125" t="s">
        <v>515</v>
      </c>
      <c r="C60" s="125"/>
      <c r="D60" s="125" t="str">
        <f>Summary!K60</f>
        <v xml:space="preserve">Bank alterations to give channel width variation and two-stage channels. Introduction of meanders in straightened river sections. </v>
      </c>
      <c r="E60" s="91" t="str">
        <f>IF(Summary!F61="improve","No","Yes")</f>
        <v>No</v>
      </c>
      <c r="F60" s="125"/>
      <c r="G60" s="125" t="str">
        <f>Summary!L60</f>
        <v>Improve modified habitats</v>
      </c>
      <c r="H60" s="125" t="str">
        <f>Summary!M60</f>
        <v>Improve condition of channel bed and/or banks/shoreline</v>
      </c>
      <c r="I60" s="125" t="str">
        <f>Summary!N60</f>
        <v>Bank rehabilitation / reprofiling</v>
      </c>
      <c r="J60" s="125" t="str">
        <f>Summary!J60</f>
        <v>Fisheries Ops</v>
      </c>
      <c r="K60" s="125" t="str">
        <f>IF(Summary!B60&gt;1,"GB1060390"&amp;Summary!B60,"")</f>
        <v>GB106039017130</v>
      </c>
      <c r="L60" s="125" t="str">
        <f>Summary!V60</f>
        <v>Contribute to improvement of more than 1 elelment</v>
      </c>
      <c r="M60" s="125" t="str">
        <f>IF(Summary!W60="vc","Very Certain",IF(Summary!W60="UC","Uncertain",IF(Summary!W60="QC","Quite Certain","")))</f>
        <v>Very Certain</v>
      </c>
      <c r="N60" s="79" t="s">
        <v>528</v>
      </c>
      <c r="O60" s="79" t="str">
        <f>IF(Summary!P61="","",Summary!P61)</f>
        <v/>
      </c>
      <c r="P60" s="125"/>
      <c r="Q60" s="125"/>
      <c r="R60" s="125" t="s">
        <v>467</v>
      </c>
      <c r="S60" s="125" t="str">
        <f>Summary!S60</f>
        <v>BVCP, Cove Brook Group, LA</v>
      </c>
      <c r="T60" s="125"/>
      <c r="U60" s="125"/>
      <c r="V60" s="6" t="s">
        <v>182</v>
      </c>
      <c r="W60" s="125"/>
      <c r="X60" s="125"/>
      <c r="Y60" s="125"/>
      <c r="Z60" s="125"/>
      <c r="AA60" s="125"/>
      <c r="AB60" s="125"/>
      <c r="AC60" s="125"/>
      <c r="AD60" s="125"/>
      <c r="AE60" s="125"/>
      <c r="AF60" s="125"/>
      <c r="AG60" s="125"/>
      <c r="AH60" s="125"/>
      <c r="AI60" s="125"/>
      <c r="AJ60" s="125"/>
      <c r="AK60" s="7"/>
      <c r="AL60" s="130"/>
      <c r="AM60" s="130"/>
      <c r="AN60" s="130"/>
      <c r="AO60" s="130"/>
      <c r="AP60" s="130"/>
      <c r="AQ60" s="130"/>
      <c r="AR60" s="130"/>
      <c r="AS60" s="130"/>
      <c r="AT60" s="130"/>
      <c r="AU60" s="125" t="str">
        <f>Summary!U60</f>
        <v>unfunded</v>
      </c>
      <c r="AV60" s="125"/>
      <c r="AW60" s="130" t="s">
        <v>62</v>
      </c>
      <c r="AX60" s="125"/>
      <c r="AY60" s="136">
        <v>41604</v>
      </c>
      <c r="AZ60" s="136">
        <v>41604</v>
      </c>
      <c r="BA60" s="125" t="s">
        <v>466</v>
      </c>
      <c r="BB60" s="125"/>
      <c r="BC60" s="125"/>
      <c r="BD60" s="125"/>
      <c r="BE60" s="125"/>
      <c r="BF60" s="125"/>
      <c r="BG60" s="125"/>
      <c r="BH60" s="125"/>
      <c r="BI60" s="125"/>
      <c r="BJ60" s="125"/>
      <c r="BK60" s="125"/>
      <c r="BL60" s="125"/>
    </row>
    <row r="61" spans="1:64" s="88" customFormat="1">
      <c r="A61" s="125" t="s">
        <v>510</v>
      </c>
      <c r="B61" s="125" t="s">
        <v>514</v>
      </c>
      <c r="C61" s="125"/>
      <c r="D61" s="125" t="str">
        <f>Summary!K62</f>
        <v xml:space="preserve">Businesses and households should ensure all applies are connected to the right drain. For example dish washer, washing machine etc are commonly just plumbed into the surface water drains. </v>
      </c>
      <c r="E61" s="91" t="str">
        <f>IF(Summary!F62="improve","No","Yes")</f>
        <v>No</v>
      </c>
      <c r="F61" s="125"/>
      <c r="G61" s="125" t="str">
        <f>Summary!L62</f>
        <v>To control or manage point source inputs</v>
      </c>
      <c r="H61" s="125" t="str">
        <f>Summary!M62</f>
        <v>Reduce point source pollution at source</v>
      </c>
      <c r="I61" s="125" t="str">
        <f>Summary!N62</f>
        <v>Sewerage system re-design and rebuild </v>
      </c>
      <c r="J61" s="125" t="str">
        <f>Summary!J62</f>
        <v>EM</v>
      </c>
      <c r="K61" s="125" t="str">
        <f>IF(Summary!B62&gt;1,"GB1060390"&amp;Summary!B62,"")</f>
        <v>GB106039017130</v>
      </c>
      <c r="L61" s="125" t="str">
        <f>Summary!V62</f>
        <v>Contribute to improvement to 1+ element.</v>
      </c>
      <c r="M61" s="125" t="str">
        <f>IF(Summary!W62="vc","Very Certain",IF(Summary!W62="UC","Uncertain",IF(Summary!W62="QC","Quite Certain","")))</f>
        <v>Uncertain</v>
      </c>
      <c r="N61" s="79" t="s">
        <v>528</v>
      </c>
      <c r="O61" s="79" t="str">
        <f>IF(Summary!P62="","",Summary!P62)</f>
        <v/>
      </c>
      <c r="P61" s="125"/>
      <c r="Q61" s="125"/>
      <c r="R61" s="125" t="s">
        <v>467</v>
      </c>
      <c r="S61" s="125" t="str">
        <f>Summary!S62</f>
        <v>EA, WLT, NFU , TW, UCL,KCL, RU,</v>
      </c>
      <c r="T61" s="125"/>
      <c r="U61" s="125"/>
      <c r="V61" s="6"/>
      <c r="W61" s="125"/>
      <c r="X61" s="125"/>
      <c r="Y61" s="125"/>
      <c r="Z61" s="125"/>
      <c r="AA61" s="125"/>
      <c r="AB61" s="125"/>
      <c r="AC61" s="125"/>
      <c r="AD61" s="125"/>
      <c r="AE61" s="125"/>
      <c r="AF61" s="125"/>
      <c r="AG61" s="125"/>
      <c r="AH61" s="125"/>
      <c r="AI61" s="125"/>
      <c r="AJ61" s="125"/>
      <c r="AK61" s="7"/>
      <c r="AL61" s="130"/>
      <c r="AM61" s="130"/>
      <c r="AN61" s="130"/>
      <c r="AO61" s="130"/>
      <c r="AP61" s="130"/>
      <c r="AQ61" s="130"/>
      <c r="AR61" s="130"/>
      <c r="AS61" s="130"/>
      <c r="AT61" s="130"/>
      <c r="AU61" s="125" t="str">
        <f>Summary!U62</f>
        <v>unfunded</v>
      </c>
      <c r="AV61" s="125"/>
      <c r="AW61" s="130" t="s">
        <v>34</v>
      </c>
      <c r="AX61" s="125"/>
      <c r="AY61" s="136">
        <v>41604</v>
      </c>
      <c r="AZ61" s="136">
        <v>41604</v>
      </c>
      <c r="BA61" s="125" t="s">
        <v>466</v>
      </c>
      <c r="BB61" s="125"/>
      <c r="BC61" s="125"/>
      <c r="BD61" s="125"/>
      <c r="BE61" s="125"/>
      <c r="BF61" s="125"/>
      <c r="BG61" s="125"/>
      <c r="BH61" s="125"/>
      <c r="BI61" s="125"/>
      <c r="BJ61" s="125"/>
      <c r="BK61" s="125"/>
      <c r="BL61" s="125"/>
    </row>
    <row r="62" spans="1:64" s="80" customFormat="1">
      <c r="A62" s="128" t="s">
        <v>516</v>
      </c>
      <c r="B62" s="128"/>
      <c r="C62" s="128"/>
      <c r="D62" s="128" t="str">
        <f>Summary!K63</f>
        <v xml:space="preserve">Businesses and households should ensure all applies are connected to the right drain. For example dish washer, washing machine etc are commonly just plumbed into the surface water drains. </v>
      </c>
      <c r="E62" s="91" t="str">
        <f>IF(Summary!F63="improve","No","Yes")</f>
        <v>No</v>
      </c>
      <c r="F62" s="128"/>
      <c r="G62" s="128" t="str">
        <f>Summary!L63</f>
        <v>To control or manage point source inputs</v>
      </c>
      <c r="H62" s="128" t="str">
        <f>Summary!M63</f>
        <v>Reduce point source pollution at source</v>
      </c>
      <c r="I62" s="128" t="str">
        <f>Summary!N63</f>
        <v>Sewerage system re-design and rebuild </v>
      </c>
      <c r="J62" s="128" t="str">
        <f>Summary!J63</f>
        <v>EM</v>
      </c>
      <c r="K62" s="128" t="str">
        <f>IF(Summary!B63&gt;1,"GB1060390"&amp;Summary!B63,"")</f>
        <v>GB106039017130</v>
      </c>
      <c r="L62" s="128" t="str">
        <f>Summary!V63</f>
        <v>Contribute to improvement to 1+ element.</v>
      </c>
      <c r="M62" s="128" t="str">
        <f>IF(Summary!W63="vc","Very Certain",IF(Summary!W63="UC","Uncertain",IF(Summary!W63="QC","Quite Certain","")))</f>
        <v>Uncertain</v>
      </c>
      <c r="N62" s="79" t="s">
        <v>528</v>
      </c>
      <c r="O62" s="79" t="str">
        <f>IF(Summary!P63="","",Summary!P63)</f>
        <v/>
      </c>
      <c r="P62" s="128"/>
      <c r="Q62" s="128"/>
      <c r="R62" s="128" t="s">
        <v>467</v>
      </c>
      <c r="S62" s="128" t="str">
        <f>Summary!S63</f>
        <v>EA, WLT, NFU , TW, UCL,KCL, RU,</v>
      </c>
      <c r="T62" s="128"/>
      <c r="U62" s="128"/>
      <c r="V62" s="22"/>
      <c r="W62" s="128"/>
      <c r="X62" s="128"/>
      <c r="Y62" s="128"/>
      <c r="Z62" s="128"/>
      <c r="AA62" s="128"/>
      <c r="AB62" s="128"/>
      <c r="AC62" s="128"/>
      <c r="AD62" s="128"/>
      <c r="AE62" s="128"/>
      <c r="AF62" s="128"/>
      <c r="AG62" s="128"/>
      <c r="AH62" s="128"/>
      <c r="AI62" s="128"/>
      <c r="AJ62" s="128"/>
      <c r="AK62" s="19"/>
      <c r="AL62" s="128"/>
      <c r="AM62" s="128"/>
      <c r="AN62" s="128"/>
      <c r="AO62" s="128"/>
      <c r="AP62" s="128"/>
      <c r="AQ62" s="128"/>
      <c r="AR62" s="128"/>
      <c r="AS62" s="128"/>
      <c r="AT62" s="128"/>
      <c r="AU62" s="128" t="str">
        <f>Summary!U63</f>
        <v>unfunded</v>
      </c>
      <c r="AV62" s="128"/>
      <c r="AW62" s="128" t="s">
        <v>34</v>
      </c>
      <c r="AX62" s="128"/>
      <c r="AY62" s="139">
        <v>41604</v>
      </c>
      <c r="AZ62" s="139">
        <v>41604</v>
      </c>
      <c r="BA62" s="128" t="s">
        <v>466</v>
      </c>
      <c r="BB62" s="128"/>
      <c r="BC62" s="128"/>
      <c r="BD62" s="128"/>
      <c r="BE62" s="128"/>
      <c r="BF62" s="128"/>
      <c r="BG62" s="128"/>
      <c r="BH62" s="128"/>
      <c r="BI62" s="128"/>
      <c r="BJ62" s="128"/>
      <c r="BK62" s="128"/>
      <c r="BL62" s="128"/>
    </row>
    <row r="63" spans="1:64" s="80" customFormat="1">
      <c r="A63" s="78" t="s">
        <v>519</v>
      </c>
      <c r="B63" s="78" t="s">
        <v>520</v>
      </c>
      <c r="C63" s="78"/>
      <c r="D63" s="78" t="str">
        <f>Summary!K64</f>
        <v>Creation of buffer strips to reduce land run off</v>
      </c>
      <c r="E63" s="91" t="str">
        <f>IF(Summary!F64="improve","No","Yes")</f>
        <v>No</v>
      </c>
      <c r="F63" s="78"/>
      <c r="G63" s="78" t="str">
        <f>Summary!L64</f>
        <v>To control or manage diffuse source inputs</v>
      </c>
      <c r="H63" s="78" t="str">
        <f>Summary!M64</f>
        <v>Reduce diffuse pollution pathways (i.e. control entry to water environment)</v>
      </c>
      <c r="I63" s="78" t="str">
        <f>Summary!N64</f>
        <v>Riparian management</v>
      </c>
      <c r="J63" s="78" t="str">
        <f>Summary!J64</f>
        <v>EM</v>
      </c>
      <c r="K63" s="78" t="str">
        <f>IF(Summary!B64&gt;1,"GB1060390"&amp;Summary!B64,"")</f>
        <v>GB106039017130</v>
      </c>
      <c r="L63" s="78" t="str">
        <f>Summary!V64</f>
        <v>Contribute to improvement to 1+ element.</v>
      </c>
      <c r="M63" s="78" t="str">
        <f>IF(Summary!W64="vc","Very Certain",IF(Summary!W64="UC","Uncertain",IF(Summary!W64="QC","Quite Certain","")))</f>
        <v>Uncertain</v>
      </c>
      <c r="N63" s="79" t="s">
        <v>528</v>
      </c>
      <c r="O63" s="79" t="str">
        <f>IF(Summary!P64="","",Summary!P64)</f>
        <v/>
      </c>
      <c r="P63" s="78"/>
      <c r="Q63" s="78"/>
      <c r="R63" s="78" t="s">
        <v>467</v>
      </c>
      <c r="S63" s="78" t="str">
        <f>Summary!S64</f>
        <v>EA, WLT, NFU , TW, UCL,KCL, RU,</v>
      </c>
      <c r="T63" s="78"/>
      <c r="U63" s="78"/>
      <c r="V63" s="6"/>
      <c r="W63" s="78"/>
      <c r="X63" s="78"/>
      <c r="Y63" s="78"/>
      <c r="Z63" s="78"/>
      <c r="AA63" s="78"/>
      <c r="AB63" s="78"/>
      <c r="AC63" s="78"/>
      <c r="AD63" s="78"/>
      <c r="AE63" s="78"/>
      <c r="AF63" s="78"/>
      <c r="AG63" s="78"/>
      <c r="AH63" s="78"/>
      <c r="AI63" s="78"/>
      <c r="AJ63" s="78"/>
      <c r="AK63" s="7"/>
      <c r="AL63" s="78"/>
      <c r="AM63" s="78"/>
      <c r="AN63" s="78"/>
      <c r="AO63" s="78"/>
      <c r="AP63" s="78"/>
      <c r="AQ63" s="78"/>
      <c r="AR63" s="78"/>
      <c r="AS63" s="78"/>
      <c r="AT63" s="78"/>
      <c r="AU63" s="78" t="str">
        <f>Summary!U64</f>
        <v>unfunded</v>
      </c>
      <c r="AV63" s="78"/>
      <c r="AW63" s="78" t="s">
        <v>62</v>
      </c>
      <c r="AX63" s="78"/>
      <c r="AY63" s="84">
        <v>41604</v>
      </c>
      <c r="AZ63" s="84">
        <v>41604</v>
      </c>
      <c r="BA63" s="78" t="s">
        <v>466</v>
      </c>
      <c r="BB63" s="78"/>
      <c r="BC63" s="78"/>
      <c r="BD63" s="78"/>
      <c r="BE63" s="78"/>
      <c r="BF63" s="78"/>
      <c r="BG63" s="78"/>
      <c r="BH63" s="78"/>
      <c r="BI63" s="78"/>
      <c r="BJ63" s="78"/>
      <c r="BK63" s="78"/>
      <c r="BL63" s="78"/>
    </row>
    <row r="64" spans="1:64" s="80" customFormat="1">
      <c r="A64" s="78" t="s">
        <v>519</v>
      </c>
      <c r="B64" s="78" t="s">
        <v>520</v>
      </c>
      <c r="C64" s="78"/>
      <c r="D64" s="78" t="str">
        <f>Summary!K66</f>
        <v>Ensure that all discharges from urban areas are being discharged to the correct drainage system. For example, All car washes should be discharged to foul sewer under a consent from the local water authority.</v>
      </c>
      <c r="E64" s="91" t="str">
        <f>IF(Summary!F65="improve","No","Yes")</f>
        <v>No</v>
      </c>
      <c r="F64" s="78"/>
      <c r="G64" s="78" t="str">
        <f>Summary!L66</f>
        <v>To control or manage point source inputs</v>
      </c>
      <c r="H64" s="78" t="str">
        <f>Summary!M66</f>
        <v>Reduce point source pathways (i.e. control entry to water environment)</v>
      </c>
      <c r="I64" s="78" t="str">
        <f>Summary!N66</f>
        <v>Sewerage system re-design and rebuild </v>
      </c>
      <c r="J64" s="78" t="str">
        <f>Summary!J66</f>
        <v>EM</v>
      </c>
      <c r="K64" s="78" t="str">
        <f>IF(Summary!B66&gt;1,"GB1060390"&amp;Summary!B66,"")</f>
        <v>GB106039017130</v>
      </c>
      <c r="L64" s="78" t="str">
        <f>Summary!V66</f>
        <v>Contribute to improvement to 1+ element.</v>
      </c>
      <c r="M64" s="78" t="str">
        <f>IF(Summary!W66="vc","Very Certain",IF(Summary!W66="UC","Uncertain",IF(Summary!W66="QC","Quite Certain","")))</f>
        <v>Uncertain</v>
      </c>
      <c r="N64" s="79" t="s">
        <v>528</v>
      </c>
      <c r="O64" s="79" t="str">
        <f>IF(Summary!P65="","",Summary!P65)</f>
        <v/>
      </c>
      <c r="P64" s="78"/>
      <c r="Q64" s="78"/>
      <c r="R64" s="78" t="s">
        <v>467</v>
      </c>
      <c r="S64" s="78" t="str">
        <f>Summary!S66</f>
        <v>EA, WLT, NFU , TW, UCL,KCL, RU,</v>
      </c>
      <c r="T64" s="78"/>
      <c r="U64" s="78"/>
      <c r="V64" s="6"/>
      <c r="W64" s="78"/>
      <c r="X64" s="78"/>
      <c r="Y64" s="78"/>
      <c r="Z64" s="78"/>
      <c r="AA64" s="78"/>
      <c r="AB64" s="78"/>
      <c r="AC64" s="78"/>
      <c r="AD64" s="78"/>
      <c r="AE64" s="78"/>
      <c r="AF64" s="78"/>
      <c r="AG64" s="78"/>
      <c r="AH64" s="78"/>
      <c r="AI64" s="78"/>
      <c r="AJ64" s="78"/>
      <c r="AK64" s="7"/>
      <c r="AL64" s="78"/>
      <c r="AM64" s="78"/>
      <c r="AN64" s="78"/>
      <c r="AO64" s="78"/>
      <c r="AP64" s="78"/>
      <c r="AQ64" s="78"/>
      <c r="AR64" s="78"/>
      <c r="AS64" s="78"/>
      <c r="AT64" s="78"/>
      <c r="AU64" s="78" t="str">
        <f>Summary!U66</f>
        <v>unfunded</v>
      </c>
      <c r="AV64" s="78"/>
      <c r="AW64" s="78" t="s">
        <v>34</v>
      </c>
      <c r="AX64" s="78"/>
      <c r="AY64" s="84">
        <v>41604</v>
      </c>
      <c r="AZ64" s="84">
        <v>41604</v>
      </c>
      <c r="BA64" s="78" t="s">
        <v>466</v>
      </c>
      <c r="BB64" s="78"/>
      <c r="BC64" s="78"/>
      <c r="BD64" s="78"/>
      <c r="BE64" s="78"/>
      <c r="BF64" s="78"/>
      <c r="BG64" s="78"/>
      <c r="BH64" s="78"/>
      <c r="BI64" s="78"/>
      <c r="BJ64" s="78"/>
      <c r="BK64" s="78"/>
      <c r="BL64" s="78"/>
    </row>
    <row r="65" spans="1:64" s="80" customFormat="1">
      <c r="A65" s="78" t="s">
        <v>519</v>
      </c>
      <c r="B65" s="78" t="s">
        <v>520</v>
      </c>
      <c r="C65" s="78"/>
      <c r="D65" s="78" t="str">
        <f>Summary!K65</f>
        <v>Ensure that all discharges from urban areas are being discharged to the correct drainage system. For example, All car washes should be discharged to foul sewer under a consent from the local water authority.</v>
      </c>
      <c r="E65" s="91" t="str">
        <f>IF(Summary!F66="improve","No","Yes")</f>
        <v>No</v>
      </c>
      <c r="F65" s="78"/>
      <c r="G65" s="78" t="str">
        <f>Summary!L65</f>
        <v>To control or manage point source inputs</v>
      </c>
      <c r="H65" s="78" t="str">
        <f>Summary!M65</f>
        <v>Reduce point source pathways (i.e. control entry to water environment)</v>
      </c>
      <c r="I65" s="78" t="str">
        <f>Summary!N65</f>
        <v>Sewerage system re-design and rebuild </v>
      </c>
      <c r="J65" s="78" t="str">
        <f>Summary!J65</f>
        <v>EM</v>
      </c>
      <c r="K65" s="78" t="str">
        <f>IF(Summary!B65&gt;1,"GB1060390"&amp;Summary!B65,"")</f>
        <v>GB106039017130</v>
      </c>
      <c r="L65" s="78" t="str">
        <f>Summary!V65</f>
        <v>Contribute to improvement to 1+ element.</v>
      </c>
      <c r="M65" s="78" t="str">
        <f>IF(Summary!W65="vc","Very Certain",IF(Summary!W65="UC","Uncertain",IF(Summary!W65="QC","Quite Certain","")))</f>
        <v>Uncertain</v>
      </c>
      <c r="N65" s="79" t="s">
        <v>528</v>
      </c>
      <c r="O65" s="79" t="str">
        <f>IF(Summary!P66="","",Summary!P66)</f>
        <v/>
      </c>
      <c r="P65" s="78"/>
      <c r="Q65" s="78"/>
      <c r="R65" s="78" t="s">
        <v>467</v>
      </c>
      <c r="S65" s="78" t="str">
        <f>Summary!S65</f>
        <v>EA, WLT, NFU , TW, UCL,KCL, RU,</v>
      </c>
      <c r="T65" s="78"/>
      <c r="U65" s="78"/>
      <c r="V65" s="22"/>
      <c r="W65" s="78"/>
      <c r="X65" s="78"/>
      <c r="Y65" s="78"/>
      <c r="Z65" s="78"/>
      <c r="AA65" s="78"/>
      <c r="AB65" s="78"/>
      <c r="AC65" s="78"/>
      <c r="AD65" s="78"/>
      <c r="AE65" s="78"/>
      <c r="AF65" s="78"/>
      <c r="AG65" s="78"/>
      <c r="AH65" s="78"/>
      <c r="AI65" s="78"/>
      <c r="AJ65" s="78"/>
      <c r="AK65" s="19"/>
      <c r="AL65" s="78"/>
      <c r="AM65" s="78"/>
      <c r="AN65" s="78"/>
      <c r="AO65" s="78"/>
      <c r="AP65" s="78"/>
      <c r="AQ65" s="78"/>
      <c r="AR65" s="78"/>
      <c r="AS65" s="78"/>
      <c r="AT65" s="78"/>
      <c r="AU65" s="78" t="str">
        <f>Summary!U65</f>
        <v>unfunded</v>
      </c>
      <c r="AV65" s="78"/>
      <c r="AW65" s="78" t="s">
        <v>62</v>
      </c>
      <c r="AX65" s="78"/>
      <c r="AY65" s="84">
        <v>41604</v>
      </c>
      <c r="AZ65" s="84">
        <v>41604</v>
      </c>
      <c r="BA65" s="78" t="s">
        <v>466</v>
      </c>
      <c r="BB65" s="78"/>
      <c r="BC65" s="78"/>
      <c r="BD65" s="78"/>
      <c r="BE65" s="78"/>
      <c r="BF65" s="78"/>
      <c r="BG65" s="78"/>
      <c r="BH65" s="78"/>
      <c r="BI65" s="78"/>
      <c r="BJ65" s="78"/>
      <c r="BK65" s="78"/>
      <c r="BL65" s="78"/>
    </row>
    <row r="66" spans="1:64" s="80" customFormat="1">
      <c r="A66" s="78" t="s">
        <v>519</v>
      </c>
      <c r="B66" s="78" t="s">
        <v>521</v>
      </c>
      <c r="C66" s="78"/>
      <c r="D66" s="78" t="str">
        <f>Summary!K67</f>
        <v>Introduction of gravels to create spawning opportunities for fish, and restore bed profile variation. Reduce shading to promote in channel vegetation growth and install woody debris in the channel.</v>
      </c>
      <c r="E66" s="91" t="str">
        <f>IF(Summary!F67="improve","No","Yes")</f>
        <v>No</v>
      </c>
      <c r="F66" s="78"/>
      <c r="G66" s="78" t="str">
        <f>Summary!L67</f>
        <v>Improve modified habitats</v>
      </c>
      <c r="H66" s="78" t="str">
        <f>Summary!M67</f>
        <v>Improve condition of channel bed and/or banks/shoreline</v>
      </c>
      <c r="I66" s="78" t="str">
        <f>Summary!N67</f>
        <v>Preserve and restore habitats</v>
      </c>
      <c r="J66" s="78" t="str">
        <f>Summary!J67</f>
        <v>Fisheries</v>
      </c>
      <c r="K66" s="78" t="str">
        <f>IF(Summary!B67&gt;1,"GB1060390"&amp;Summary!B67,"")</f>
        <v>GB106039017130</v>
      </c>
      <c r="L66" s="78" t="str">
        <f>Summary!V67</f>
        <v>Contribute to improvement of more than 1 elelment</v>
      </c>
      <c r="M66" s="78" t="str">
        <f>IF(Summary!W67="vc","Very Certain",IF(Summary!W67="UC","Uncertain",IF(Summary!W67="QC","Quite Certain","")))</f>
        <v>Very Certain</v>
      </c>
      <c r="N66" s="79" t="s">
        <v>528</v>
      </c>
      <c r="O66" s="79" t="str">
        <f>IF(Summary!P67="","",Summary!P67)</f>
        <v>2km</v>
      </c>
      <c r="P66" s="78"/>
      <c r="Q66" s="78"/>
      <c r="R66" s="78" t="s">
        <v>467</v>
      </c>
      <c r="S66" s="78" t="str">
        <f>Summary!S67</f>
        <v>BVCP, Cove Brook Group, LA</v>
      </c>
      <c r="T66" s="78"/>
      <c r="U66" s="78"/>
      <c r="V66" s="6" t="s">
        <v>182</v>
      </c>
      <c r="W66" s="78"/>
      <c r="X66" s="78"/>
      <c r="Y66" s="78"/>
      <c r="Z66" s="78"/>
      <c r="AA66" s="78"/>
      <c r="AB66" s="78"/>
      <c r="AC66" s="78"/>
      <c r="AD66" s="78"/>
      <c r="AE66" s="78"/>
      <c r="AF66" s="78"/>
      <c r="AG66" s="78"/>
      <c r="AH66" s="78"/>
      <c r="AI66" s="78"/>
      <c r="AJ66" s="78"/>
      <c r="AK66" s="7" t="s">
        <v>365</v>
      </c>
      <c r="AL66" s="78"/>
      <c r="AM66" s="78"/>
      <c r="AN66" s="78"/>
      <c r="AO66" s="78"/>
      <c r="AP66" s="78"/>
      <c r="AQ66" s="78"/>
      <c r="AR66" s="78"/>
      <c r="AS66" s="78"/>
      <c r="AT66" s="78"/>
      <c r="AU66" s="78" t="str">
        <f>Summary!U67</f>
        <v>unfunded</v>
      </c>
      <c r="AV66" s="78"/>
      <c r="AW66" s="78" t="s">
        <v>34</v>
      </c>
      <c r="AX66" s="78"/>
      <c r="AY66" s="84">
        <v>41604</v>
      </c>
      <c r="AZ66" s="84">
        <v>41604</v>
      </c>
      <c r="BA66" s="78" t="s">
        <v>466</v>
      </c>
      <c r="BB66" s="78"/>
      <c r="BC66" s="78"/>
      <c r="BD66" s="78"/>
      <c r="BE66" s="78"/>
      <c r="BF66" s="78"/>
      <c r="BG66" s="78"/>
      <c r="BH66" s="78"/>
      <c r="BI66" s="78"/>
      <c r="BJ66" s="78"/>
      <c r="BK66" s="78"/>
      <c r="BL66" s="78"/>
    </row>
    <row r="67" spans="1:64" s="80" customFormat="1">
      <c r="A67" s="78" t="s">
        <v>519</v>
      </c>
      <c r="B67" s="78" t="s">
        <v>520</v>
      </c>
      <c r="C67" s="78"/>
      <c r="D67" s="78" t="str">
        <f>Summary!K68</f>
        <v>weir removal/lowering or installation of fish pass as required and habitat enhancement</v>
      </c>
      <c r="E67" s="91" t="str">
        <f>IF(Summary!F68="improve","No","Yes")</f>
        <v>No</v>
      </c>
      <c r="F67" s="78"/>
      <c r="G67" s="78" t="str">
        <f>Summary!L68</f>
        <v>Improve modified habitats</v>
      </c>
      <c r="H67" s="78" t="str">
        <f>Summary!M68</f>
        <v>Removal or easement of barriers to fish migration</v>
      </c>
      <c r="I67" s="78" t="str">
        <f>Summary!N68</f>
        <v>Improvements to longitudinal connectivity</v>
      </c>
      <c r="J67" s="78" t="str">
        <f>Summary!J68</f>
        <v>Fisheries</v>
      </c>
      <c r="K67" s="78" t="str">
        <f>IF(Summary!B68&gt;1,"GB1060390"&amp;Summary!B68,"")</f>
        <v>GB106039017130</v>
      </c>
      <c r="L67" s="78" t="str">
        <f>Summary!V68</f>
        <v>Contribute to improvement of more than 1 elelment</v>
      </c>
      <c r="M67" s="78" t="str">
        <f>IF(Summary!W68="vc","Very Certain",IF(Summary!W68="UC","Uncertain",IF(Summary!W68="QC","Quite Certain","")))</f>
        <v>Very Certain</v>
      </c>
      <c r="N67" s="79" t="s">
        <v>528</v>
      </c>
      <c r="O67" s="79" t="str">
        <f>IF(Summary!P68="","",Summary!P68)</f>
        <v>3 km</v>
      </c>
      <c r="P67" s="78"/>
      <c r="Q67" s="78"/>
      <c r="R67" s="78" t="s">
        <v>467</v>
      </c>
      <c r="S67" s="78" t="str">
        <f>Summary!S68</f>
        <v>BVCP, Cove Brook Group, LA</v>
      </c>
      <c r="T67" s="78"/>
      <c r="U67" s="78"/>
      <c r="V67" s="6" t="s">
        <v>182</v>
      </c>
      <c r="W67" s="78"/>
      <c r="X67" s="78"/>
      <c r="Y67" s="78"/>
      <c r="Z67" s="78"/>
      <c r="AA67" s="78"/>
      <c r="AB67" s="78"/>
      <c r="AC67" s="78"/>
      <c r="AD67" s="78"/>
      <c r="AE67" s="78"/>
      <c r="AF67" s="78"/>
      <c r="AG67" s="78"/>
      <c r="AH67" s="78"/>
      <c r="AI67" s="78"/>
      <c r="AJ67" s="78"/>
      <c r="AK67" s="7" t="s">
        <v>270</v>
      </c>
      <c r="AL67" s="78"/>
      <c r="AM67" s="78"/>
      <c r="AN67" s="78"/>
      <c r="AO67" s="78"/>
      <c r="AP67" s="78"/>
      <c r="AQ67" s="78"/>
      <c r="AR67" s="78"/>
      <c r="AS67" s="78"/>
      <c r="AT67" s="78"/>
      <c r="AU67" s="78" t="str">
        <f>Summary!U68</f>
        <v>unfunded</v>
      </c>
      <c r="AV67" s="78"/>
      <c r="AW67" s="78" t="s">
        <v>62</v>
      </c>
      <c r="AX67" s="78"/>
      <c r="AY67" s="84">
        <v>41604</v>
      </c>
      <c r="AZ67" s="84">
        <v>41604</v>
      </c>
      <c r="BA67" s="78" t="s">
        <v>466</v>
      </c>
      <c r="BB67" s="78"/>
      <c r="BC67" s="78"/>
      <c r="BD67" s="78"/>
      <c r="BE67" s="78"/>
      <c r="BF67" s="78"/>
      <c r="BG67" s="78"/>
      <c r="BH67" s="78"/>
      <c r="BI67" s="78"/>
      <c r="BJ67" s="78"/>
      <c r="BK67" s="78"/>
      <c r="BL67" s="78"/>
    </row>
    <row r="68" spans="1:64" s="80" customFormat="1">
      <c r="A68" s="78" t="s">
        <v>519</v>
      </c>
      <c r="B68" s="78" t="s">
        <v>520</v>
      </c>
      <c r="C68" s="78"/>
      <c r="D68" s="78" t="str">
        <f>Summary!K69</f>
        <v>Fish pass or bypass channel on Longbridge Mill sluice/weir</v>
      </c>
      <c r="E68" s="91" t="str">
        <f>IF(Summary!F69="improve","No","Yes")</f>
        <v>No</v>
      </c>
      <c r="F68" s="78"/>
      <c r="G68" s="78" t="str">
        <f>Summary!L69</f>
        <v>Improve modified habitats</v>
      </c>
      <c r="H68" s="78" t="str">
        <f>Summary!M69</f>
        <v>Removal or easement of barriers to fish migration</v>
      </c>
      <c r="I68" s="78" t="str">
        <f>Summary!N69</f>
        <v>Improvements to longitudinal connectivity</v>
      </c>
      <c r="J68" s="78" t="str">
        <f>Summary!J69</f>
        <v>Fisheries</v>
      </c>
      <c r="K68" s="78" t="str">
        <f>IF(Summary!B69&gt;1,"GB1060390"&amp;Summary!B69,"")</f>
        <v>GB106039017150</v>
      </c>
      <c r="L68" s="78" t="str">
        <f>Summary!V69</f>
        <v>Contribute to improvement of more than 1 elelment</v>
      </c>
      <c r="M68" s="78" t="str">
        <f>IF(Summary!W69="vc","Very Certain",IF(Summary!W69="UC","Uncertain",IF(Summary!W69="QC","Quite Certain","")))</f>
        <v>Very Certain</v>
      </c>
      <c r="N68" s="79" t="s">
        <v>528</v>
      </c>
      <c r="O68" s="79" t="str">
        <f>IF(Summary!P69="","",Summary!P69)</f>
        <v>11 km</v>
      </c>
      <c r="P68" s="78"/>
      <c r="Q68" s="78"/>
      <c r="R68" s="78" t="s">
        <v>467</v>
      </c>
      <c r="S68" s="78" t="str">
        <f>Summary!S69</f>
        <v xml:space="preserve">Estate/landowner, brewery </v>
      </c>
      <c r="T68" s="78"/>
      <c r="U68" s="78"/>
      <c r="V68" s="6" t="s">
        <v>176</v>
      </c>
      <c r="W68" s="78"/>
      <c r="X68" s="78"/>
      <c r="Y68" s="78"/>
      <c r="Z68" s="78"/>
      <c r="AA68" s="78"/>
      <c r="AB68" s="78"/>
      <c r="AC68" s="78"/>
      <c r="AD68" s="78"/>
      <c r="AE68" s="78"/>
      <c r="AF68" s="78"/>
      <c r="AG68" s="78"/>
      <c r="AH68" s="78"/>
      <c r="AI68" s="78"/>
      <c r="AJ68" s="78"/>
      <c r="AK68" s="7" t="s">
        <v>143</v>
      </c>
      <c r="AL68" s="78"/>
      <c r="AM68" s="78"/>
      <c r="AN68" s="78"/>
      <c r="AO68" s="78"/>
      <c r="AP68" s="78"/>
      <c r="AQ68" s="78"/>
      <c r="AR68" s="78"/>
      <c r="AS68" s="78"/>
      <c r="AT68" s="78"/>
      <c r="AU68" s="78" t="str">
        <f>Summary!U69</f>
        <v>unfunded</v>
      </c>
      <c r="AV68" s="78"/>
      <c r="AW68" s="78" t="s">
        <v>62</v>
      </c>
      <c r="AX68" s="78"/>
      <c r="AY68" s="84">
        <v>41604</v>
      </c>
      <c r="AZ68" s="84">
        <v>41604</v>
      </c>
      <c r="BA68" s="78" t="s">
        <v>466</v>
      </c>
      <c r="BB68" s="78"/>
      <c r="BC68" s="78"/>
      <c r="BD68" s="78"/>
      <c r="BE68" s="78"/>
      <c r="BF68" s="78"/>
      <c r="BG68" s="78"/>
      <c r="BH68" s="78"/>
      <c r="BI68" s="78"/>
      <c r="BJ68" s="78"/>
      <c r="BK68" s="78"/>
      <c r="BL68" s="78"/>
    </row>
    <row r="69" spans="1:64" s="80" customFormat="1">
      <c r="A69" s="78" t="s">
        <v>519</v>
      </c>
      <c r="B69" s="78" t="s">
        <v>520</v>
      </c>
      <c r="C69" s="78"/>
      <c r="D69" s="78" t="str">
        <f>Summary!K70</f>
        <v>Remove Longbridge Mill sluice/weir</v>
      </c>
      <c r="E69" s="91" t="str">
        <f>IF(Summary!F70="improve","No","Yes")</f>
        <v>No</v>
      </c>
      <c r="F69" s="78"/>
      <c r="G69" s="78" t="str">
        <f>Summary!L70</f>
        <v>Improve modified habitats</v>
      </c>
      <c r="H69" s="78" t="str">
        <f>Summary!M70</f>
        <v>Removal or easement of barriers to fish migration</v>
      </c>
      <c r="I69" s="78" t="str">
        <f>Summary!N70</f>
        <v>Improvements to longitudinal connectivity</v>
      </c>
      <c r="J69" s="78" t="str">
        <f>Summary!J70</f>
        <v>Hydrology Fisheries</v>
      </c>
      <c r="K69" s="78" t="str">
        <f>IF(Summary!B70&gt;1,"GB1060390"&amp;Summary!B70,"")</f>
        <v>GB106039017150</v>
      </c>
      <c r="L69" s="78" t="str">
        <f>Summary!V70</f>
        <v>Contribute to improvement of more than 1 elelment</v>
      </c>
      <c r="M69" s="78" t="str">
        <f>IF(Summary!W70="vc","Very Certain",IF(Summary!W70="UC","Uncertain",IF(Summary!W70="QC","Quite Certain","")))</f>
        <v>Very Certain</v>
      </c>
      <c r="N69" s="79" t="s">
        <v>528</v>
      </c>
      <c r="O69" s="79" t="str">
        <f>IF(Summary!P70="","",Summary!P70)</f>
        <v>11 km</v>
      </c>
      <c r="P69" s="78"/>
      <c r="Q69" s="78"/>
      <c r="R69" s="78" t="s">
        <v>467</v>
      </c>
      <c r="S69" s="78" t="str">
        <f>Summary!S70</f>
        <v>Estate/landowner, brewery</v>
      </c>
      <c r="T69" s="78"/>
      <c r="U69" s="78"/>
      <c r="V69" s="6" t="s">
        <v>176</v>
      </c>
      <c r="W69" s="78"/>
      <c r="X69" s="78"/>
      <c r="Y69" s="78"/>
      <c r="Z69" s="78"/>
      <c r="AA69" s="78"/>
      <c r="AB69" s="78"/>
      <c r="AC69" s="78"/>
      <c r="AD69" s="78"/>
      <c r="AE69" s="78"/>
      <c r="AF69" s="78"/>
      <c r="AG69" s="78"/>
      <c r="AH69" s="78"/>
      <c r="AI69" s="78"/>
      <c r="AJ69" s="78"/>
      <c r="AK69" s="7" t="s">
        <v>143</v>
      </c>
      <c r="AL69" s="78"/>
      <c r="AM69" s="78"/>
      <c r="AN69" s="78"/>
      <c r="AO69" s="78"/>
      <c r="AP69" s="78"/>
      <c r="AQ69" s="78"/>
      <c r="AR69" s="78"/>
      <c r="AS69" s="78"/>
      <c r="AT69" s="78"/>
      <c r="AU69" s="78" t="str">
        <f>Summary!U70</f>
        <v>unfunded</v>
      </c>
      <c r="AV69" s="78"/>
      <c r="AW69" s="78" t="s">
        <v>34</v>
      </c>
      <c r="AX69" s="78"/>
      <c r="AY69" s="84">
        <v>41604</v>
      </c>
      <c r="AZ69" s="84">
        <v>41604</v>
      </c>
      <c r="BA69" s="78" t="s">
        <v>466</v>
      </c>
      <c r="BB69" s="78"/>
      <c r="BC69" s="78"/>
      <c r="BD69" s="78"/>
      <c r="BE69" s="78"/>
      <c r="BF69" s="78"/>
      <c r="BG69" s="78"/>
      <c r="BH69" s="78"/>
      <c r="BI69" s="78"/>
      <c r="BJ69" s="78"/>
      <c r="BK69" s="78"/>
      <c r="BL69" s="78"/>
    </row>
    <row r="70" spans="1:64" s="80" customFormat="1">
      <c r="A70" s="78" t="s">
        <v>519</v>
      </c>
      <c r="B70" s="78" t="s">
        <v>521</v>
      </c>
      <c r="C70" s="78"/>
      <c r="D70" s="78" t="str">
        <f>Summary!K71</f>
        <v>Creation of buffer strips to reduce land run off</v>
      </c>
      <c r="E70" s="91" t="str">
        <f>IF(Summary!F71="improve","No","Yes")</f>
        <v>No</v>
      </c>
      <c r="F70" s="78"/>
      <c r="G70" s="78" t="str">
        <f>Summary!L71</f>
        <v>To control or manage diffuse source inputs</v>
      </c>
      <c r="H70" s="78" t="str">
        <f>Summary!M71</f>
        <v>Reduce diffuse pollution pathways (i.e. control entry to water environment)</v>
      </c>
      <c r="I70" s="78" t="str">
        <f>Summary!N71</f>
        <v>Riparian management</v>
      </c>
      <c r="J70" s="78" t="str">
        <f>Summary!J71</f>
        <v>EM</v>
      </c>
      <c r="K70" s="78" t="str">
        <f>IF(Summary!B71&gt;1,"GB1060390"&amp;Summary!B71,"")</f>
        <v>GB106039017160</v>
      </c>
      <c r="L70" s="78" t="str">
        <f>Summary!V71</f>
        <v>Contribute to improvement to 1+ element.</v>
      </c>
      <c r="M70" s="78" t="str">
        <f>IF(Summary!W71="vc","Very Certain",IF(Summary!W71="UC","Uncertain",IF(Summary!W71="QC","Quite Certain","")))</f>
        <v>Uncertain</v>
      </c>
      <c r="N70" s="79" t="s">
        <v>528</v>
      </c>
      <c r="O70" s="79" t="str">
        <f>IF(Summary!P71="","",Summary!P71)</f>
        <v/>
      </c>
      <c r="P70" s="78"/>
      <c r="Q70" s="78"/>
      <c r="R70" s="78" t="s">
        <v>467</v>
      </c>
      <c r="S70" s="78" t="str">
        <f>Summary!S71</f>
        <v>EA, WLT, NFU , TW, UCL,KCL, RU,</v>
      </c>
      <c r="T70" s="78"/>
      <c r="U70" s="78"/>
      <c r="V70" s="6"/>
      <c r="W70" s="78"/>
      <c r="X70" s="78"/>
      <c r="Y70" s="78"/>
      <c r="Z70" s="78"/>
      <c r="AA70" s="78"/>
      <c r="AB70" s="78"/>
      <c r="AC70" s="78"/>
      <c r="AD70" s="78"/>
      <c r="AE70" s="78"/>
      <c r="AF70" s="78"/>
      <c r="AG70" s="78"/>
      <c r="AH70" s="78"/>
      <c r="AI70" s="78"/>
      <c r="AJ70" s="78"/>
      <c r="AK70" s="7"/>
      <c r="AL70" s="78"/>
      <c r="AM70" s="78"/>
      <c r="AN70" s="78"/>
      <c r="AO70" s="78"/>
      <c r="AP70" s="78"/>
      <c r="AQ70" s="78"/>
      <c r="AR70" s="78"/>
      <c r="AS70" s="78"/>
      <c r="AT70" s="78"/>
      <c r="AU70" s="78" t="str">
        <f>Summary!U71</f>
        <v>unfunded</v>
      </c>
      <c r="AV70" s="78"/>
      <c r="AW70" s="78" t="s">
        <v>34</v>
      </c>
      <c r="AX70" s="78"/>
      <c r="AY70" s="84">
        <v>41604</v>
      </c>
      <c r="AZ70" s="84">
        <v>41604</v>
      </c>
      <c r="BA70" s="78" t="s">
        <v>466</v>
      </c>
      <c r="BB70" s="78"/>
      <c r="BC70" s="78"/>
      <c r="BD70" s="78"/>
      <c r="BE70" s="78"/>
      <c r="BF70" s="78"/>
      <c r="BG70" s="78"/>
      <c r="BH70" s="78"/>
      <c r="BI70" s="78"/>
      <c r="BJ70" s="78"/>
      <c r="BK70" s="78"/>
      <c r="BL70" s="78"/>
    </row>
    <row r="71" spans="1:64" s="81" customFormat="1">
      <c r="B71" s="81" t="s">
        <v>469</v>
      </c>
      <c r="D71" s="81" t="str">
        <f>Summary!K72</f>
        <v xml:space="preserve">Run an awareness campaign through on-farm demonstrations and undertake individual advisory farm visits on high risk farms, to reduce the amount of sediment, nutrients and chemicals entering a waterbody from farmland.  Educate the farming </v>
      </c>
      <c r="E71" s="91" t="str">
        <f>IF(Summary!F72="improve","No","Yes")</f>
        <v>No</v>
      </c>
      <c r="G71" s="81" t="str">
        <f>Summary!L72</f>
        <v>To control or manage diffuse source inputs</v>
      </c>
      <c r="H71" s="81" t="str">
        <f>Summary!M72</f>
        <v>Reduce diffuse pollution at source</v>
      </c>
      <c r="I71" s="81" t="str">
        <f>Summary!N72</f>
        <v>Field &amp; Crop - Arable soils</v>
      </c>
      <c r="J71" s="81" t="str">
        <f>Summary!J72</f>
        <v>EM</v>
      </c>
      <c r="K71" s="81" t="str">
        <f>IF(Summary!B72&gt;1,"GB1060390"&amp;Summary!B72,"")</f>
        <v>GB106039017160</v>
      </c>
      <c r="L71" s="1" t="str">
        <f>Summary!V72</f>
        <v>Contribute to improvement to 1+ element.</v>
      </c>
      <c r="M71" s="1" t="str">
        <f>IF(Summary!W72="vc","Very Certain",IF(Summary!W72="UC","Uncertain",IF(Summary!W72="QC","Quite Certain","")))</f>
        <v>Uncertain</v>
      </c>
      <c r="N71" s="79" t="s">
        <v>527</v>
      </c>
      <c r="O71" s="79" t="str">
        <f>IF(Summary!P72="","",Summary!P72)</f>
        <v/>
      </c>
      <c r="P71" s="1"/>
      <c r="Q71" s="1"/>
      <c r="R71" s="1" t="s">
        <v>467</v>
      </c>
      <c r="S71" s="1" t="str">
        <f>Summary!S72</f>
        <v>EA, WLT, NFU , TW, UCL,KCL, RU,</v>
      </c>
      <c r="T71" s="1"/>
      <c r="U71" s="1"/>
      <c r="V71" s="11"/>
      <c r="W71" s="1"/>
      <c r="X71" s="1"/>
      <c r="Y71" s="1"/>
      <c r="Z71" s="1"/>
      <c r="AA71" s="1"/>
      <c r="AB71" s="1"/>
      <c r="AC71" s="1"/>
      <c r="AD71" s="1"/>
      <c r="AE71" s="1"/>
      <c r="AF71" s="1"/>
      <c r="AG71" s="1"/>
      <c r="AH71" s="1"/>
      <c r="AI71" s="1"/>
      <c r="AJ71" s="1"/>
      <c r="AK71" s="9"/>
      <c r="AL71" s="79"/>
      <c r="AM71" s="79"/>
      <c r="AN71" s="79"/>
      <c r="AO71" s="79"/>
      <c r="AP71" s="79"/>
      <c r="AQ71" s="79"/>
      <c r="AR71" s="79" t="s">
        <v>534</v>
      </c>
      <c r="AS71" s="79"/>
      <c r="AT71" s="79"/>
      <c r="AU71" s="1" t="str">
        <f>Summary!U72</f>
        <v>unfunded</v>
      </c>
      <c r="AV71" s="1"/>
      <c r="AW71" s="79" t="s">
        <v>34</v>
      </c>
      <c r="AX71" s="1"/>
      <c r="AY71" s="77">
        <v>41604</v>
      </c>
      <c r="AZ71" s="77">
        <v>41604</v>
      </c>
      <c r="BA71" s="1" t="s">
        <v>466</v>
      </c>
      <c r="BB71" s="1"/>
      <c r="BC71" s="1"/>
      <c r="BD71" s="1"/>
      <c r="BE71" s="1"/>
      <c r="BF71" s="1"/>
      <c r="BG71" s="1"/>
      <c r="BH71" s="1"/>
      <c r="BI71" s="1"/>
      <c r="BJ71" s="1"/>
      <c r="BK71" s="1"/>
      <c r="BL71" s="1"/>
    </row>
    <row r="72" spans="1:64" s="81" customFormat="1">
      <c r="B72" s="81" t="s">
        <v>469</v>
      </c>
      <c r="D72" s="81" t="str">
        <f>Summary!K73</f>
        <v>Use the Catchment Sensitive Farming initative to raise awareness and reduce pesticide\phosphate\sediment pollution in this waterbody.</v>
      </c>
      <c r="E72" s="91" t="str">
        <f>IF(Summary!F73="improve","No","Yes")</f>
        <v>No</v>
      </c>
      <c r="G72" s="81" t="str">
        <f>Summary!L73</f>
        <v>To control or manage diffuse source inputs</v>
      </c>
      <c r="H72" s="81" t="str">
        <f>Summary!M73</f>
        <v>Reduce diffuse pollution at source</v>
      </c>
      <c r="I72" s="81" t="str">
        <f>Summary!N73</f>
        <v>Field &amp; Crop - Arable soils</v>
      </c>
      <c r="J72" s="81" t="str">
        <f>Summary!J73</f>
        <v>EM</v>
      </c>
      <c r="K72" s="81" t="str">
        <f>IF(Summary!B73&gt;1,"GB1060390"&amp;Summary!B73,"")</f>
        <v>GB106039017160</v>
      </c>
      <c r="L72" s="1" t="str">
        <f>Summary!V73</f>
        <v>Contribute to improvement to 1+ element.</v>
      </c>
      <c r="M72" s="1" t="str">
        <f>IF(Summary!W73="vc","Very Certain",IF(Summary!W73="UC","Uncertain",IF(Summary!W73="QC","Quite Certain","")))</f>
        <v>Uncertain</v>
      </c>
      <c r="N72" s="79" t="s">
        <v>527</v>
      </c>
      <c r="O72" s="79" t="str">
        <f>IF(Summary!P73="","",Summary!P73)</f>
        <v/>
      </c>
      <c r="P72" s="1"/>
      <c r="Q72" s="1"/>
      <c r="R72" s="1" t="s">
        <v>467</v>
      </c>
      <c r="S72" s="1" t="str">
        <f>Summary!S73</f>
        <v>EA, WLT, NFU , TW, UCL,KCL, RU,</v>
      </c>
      <c r="T72" s="1"/>
      <c r="U72" s="1"/>
      <c r="V72" s="6"/>
      <c r="W72" s="1"/>
      <c r="X72" s="1"/>
      <c r="Y72" s="1"/>
      <c r="Z72" s="1"/>
      <c r="AA72" s="1"/>
      <c r="AB72" s="1"/>
      <c r="AC72" s="1"/>
      <c r="AD72" s="1"/>
      <c r="AE72" s="1"/>
      <c r="AF72" s="1"/>
      <c r="AG72" s="1"/>
      <c r="AH72" s="1"/>
      <c r="AI72" s="1"/>
      <c r="AJ72" s="1"/>
      <c r="AK72" s="7"/>
      <c r="AL72" s="79"/>
      <c r="AM72" s="79"/>
      <c r="AN72" s="79"/>
      <c r="AO72" s="79"/>
      <c r="AP72" s="79"/>
      <c r="AQ72" s="79"/>
      <c r="AR72" s="79" t="s">
        <v>536</v>
      </c>
      <c r="AS72" s="79"/>
      <c r="AT72" s="79"/>
      <c r="AU72" s="1" t="str">
        <f>Summary!U73</f>
        <v>unfunded</v>
      </c>
      <c r="AV72" s="1"/>
      <c r="AW72" s="79" t="s">
        <v>34</v>
      </c>
      <c r="AX72" s="1"/>
      <c r="AY72" s="77">
        <v>41604</v>
      </c>
      <c r="AZ72" s="77">
        <v>41604</v>
      </c>
      <c r="BA72" s="1" t="s">
        <v>466</v>
      </c>
      <c r="BB72" s="1"/>
      <c r="BC72" s="1"/>
      <c r="BD72" s="1"/>
      <c r="BE72" s="1"/>
      <c r="BF72" s="1"/>
      <c r="BG72" s="1"/>
      <c r="BH72" s="1"/>
      <c r="BI72" s="1"/>
      <c r="BJ72" s="1"/>
      <c r="BK72" s="1"/>
      <c r="BL72" s="1"/>
    </row>
    <row r="73" spans="1:64" s="82" customFormat="1">
      <c r="A73" s="121"/>
      <c r="B73" s="121" t="s">
        <v>469</v>
      </c>
      <c r="C73" s="121"/>
      <c r="D73" s="121" t="str">
        <f>Summary!K74</f>
        <v>Badshot Lea Lake outlet. Take Badshot Lea offline.</v>
      </c>
      <c r="E73" s="91" t="str">
        <f>IF(Summary!F74="improve","No","Yes")</f>
        <v>No</v>
      </c>
      <c r="F73" s="121"/>
      <c r="G73" s="121" t="str">
        <f>Summary!L74</f>
        <v>Improve modified habitats</v>
      </c>
      <c r="H73" s="121" t="str">
        <f>Summary!M74</f>
        <v>Removal or easement of barriers to fish migration</v>
      </c>
      <c r="I73" s="121" t="str">
        <f>Summary!N74</f>
        <v>Improvements to longitudinal connectivity</v>
      </c>
      <c r="J73" s="121" t="str">
        <f>Summary!J74</f>
        <v>Fisheries</v>
      </c>
      <c r="K73" s="121" t="str">
        <f>IF(Summary!B74&gt;1,"GB1060390"&amp;Summary!B74,"")</f>
        <v>GB106039017180</v>
      </c>
      <c r="L73" s="104" t="str">
        <f>Summary!V74</f>
        <v>Contribute to improvement of more than 1 elelment</v>
      </c>
      <c r="M73" s="104" t="str">
        <f>IF(Summary!W74="vc","Very Certain",IF(Summary!W74="UC","Uncertain",IF(Summary!W74="QC","Quite Certain","")))</f>
        <v>Very Certain</v>
      </c>
      <c r="N73" s="79" t="s">
        <v>527</v>
      </c>
      <c r="O73" s="79" t="str">
        <f>IF(Summary!P74="","",Summary!P74)</f>
        <v>2 km</v>
      </c>
      <c r="P73" s="104"/>
      <c r="Q73" s="104"/>
      <c r="R73" s="104" t="s">
        <v>467</v>
      </c>
      <c r="S73" s="104" t="str">
        <f>Summary!S74</f>
        <v>LFCC, BVCP, LA</v>
      </c>
      <c r="T73" s="104"/>
      <c r="U73" s="104"/>
      <c r="V73" s="6" t="s">
        <v>195</v>
      </c>
      <c r="W73" s="104"/>
      <c r="X73" s="104"/>
      <c r="Y73" s="104"/>
      <c r="Z73" s="104"/>
      <c r="AA73" s="104"/>
      <c r="AB73" s="104"/>
      <c r="AC73" s="104"/>
      <c r="AD73" s="104"/>
      <c r="AE73" s="104"/>
      <c r="AF73" s="104"/>
      <c r="AG73" s="104"/>
      <c r="AH73" s="104"/>
      <c r="AI73" s="104"/>
      <c r="AJ73" s="104"/>
      <c r="AK73" s="7" t="s">
        <v>273</v>
      </c>
      <c r="AL73" s="105"/>
      <c r="AM73" s="105"/>
      <c r="AN73" s="105"/>
      <c r="AO73" s="105"/>
      <c r="AP73" s="105"/>
      <c r="AQ73" s="105"/>
      <c r="AR73" s="105"/>
      <c r="AS73" s="105"/>
      <c r="AT73" s="105"/>
      <c r="AU73" s="104" t="str">
        <f>Summary!U74</f>
        <v>unfunded</v>
      </c>
      <c r="AV73" s="104"/>
      <c r="AW73" s="105" t="s">
        <v>34</v>
      </c>
      <c r="AX73" s="104"/>
      <c r="AY73" s="106">
        <v>41604</v>
      </c>
      <c r="AZ73" s="106">
        <v>41604</v>
      </c>
      <c r="BA73" s="104" t="s">
        <v>466</v>
      </c>
      <c r="BB73" s="104"/>
      <c r="BC73" s="104"/>
      <c r="BD73" s="104"/>
      <c r="BE73" s="104"/>
      <c r="BF73" s="104"/>
      <c r="BG73" s="104"/>
      <c r="BH73" s="104"/>
      <c r="BI73" s="104"/>
      <c r="BJ73" s="104"/>
      <c r="BK73" s="104"/>
      <c r="BL73" s="104"/>
    </row>
    <row r="74" spans="1:64" s="82" customFormat="1">
      <c r="A74" s="121"/>
      <c r="B74" s="121" t="s">
        <v>469</v>
      </c>
      <c r="C74" s="121"/>
      <c r="D74" s="121" t="str">
        <f>Summary!K76</f>
        <v xml:space="preserve">Businesses and households should ensure all applies are connected to the right drain. For example dish washer, washing machine etc are commonly just plumbed into the surface water drains. </v>
      </c>
      <c r="E74" s="91" t="str">
        <f>IF(Summary!F75="improve","No","Yes")</f>
        <v>No</v>
      </c>
      <c r="F74" s="121"/>
      <c r="G74" s="121" t="str">
        <f>Summary!L76</f>
        <v>To control or manage point source inputs</v>
      </c>
      <c r="H74" s="121" t="str">
        <f>Summary!M76</f>
        <v>Reduce point source pollution at source</v>
      </c>
      <c r="I74" s="121" t="str">
        <f>Summary!N76</f>
        <v>Sewerage system re-design and rebuild </v>
      </c>
      <c r="J74" s="121" t="str">
        <f>Summary!J76</f>
        <v>EM</v>
      </c>
      <c r="K74" s="121" t="str">
        <f>IF(Summary!B76&gt;1,"GB1060390"&amp;Summary!B76,"")</f>
        <v>GB106039017180</v>
      </c>
      <c r="L74" s="104" t="str">
        <f>Summary!V76</f>
        <v>Contribute to improvement to 1+ element.</v>
      </c>
      <c r="M74" s="104" t="str">
        <f>IF(Summary!W76="vc","Very Certain",IF(Summary!W76="UC","Uncertain",IF(Summary!W76="QC","Quite Certain","")))</f>
        <v>Uncertain</v>
      </c>
      <c r="N74" s="79" t="s">
        <v>527</v>
      </c>
      <c r="O74" s="79" t="str">
        <f>IF(Summary!P75="","",Summary!P75)</f>
        <v/>
      </c>
      <c r="P74" s="104"/>
      <c r="Q74" s="104"/>
      <c r="R74" s="104" t="s">
        <v>467</v>
      </c>
      <c r="S74" s="104" t="str">
        <f>Summary!S76</f>
        <v>EA, WLT, NFU , TW, UCL,KCL, RU,</v>
      </c>
      <c r="T74" s="104"/>
      <c r="U74" s="104"/>
      <c r="V74" s="6"/>
      <c r="W74" s="104"/>
      <c r="X74" s="104"/>
      <c r="Y74" s="104"/>
      <c r="Z74" s="104"/>
      <c r="AA74" s="104"/>
      <c r="AB74" s="104"/>
      <c r="AC74" s="104"/>
      <c r="AD74" s="104"/>
      <c r="AE74" s="104"/>
      <c r="AF74" s="104"/>
      <c r="AG74" s="104"/>
      <c r="AH74" s="104"/>
      <c r="AI74" s="104"/>
      <c r="AJ74" s="104"/>
      <c r="AK74" s="7"/>
      <c r="AL74" s="105"/>
      <c r="AM74" s="105"/>
      <c r="AN74" s="105"/>
      <c r="AO74" s="105"/>
      <c r="AP74" s="105"/>
      <c r="AQ74" s="105"/>
      <c r="AR74" s="105" t="s">
        <v>535</v>
      </c>
      <c r="AS74" s="105"/>
      <c r="AT74" s="105"/>
      <c r="AU74" s="104" t="str">
        <f>Summary!U76</f>
        <v>unfunded</v>
      </c>
      <c r="AV74" s="104"/>
      <c r="AW74" s="105" t="s">
        <v>34</v>
      </c>
      <c r="AX74" s="104"/>
      <c r="AY74" s="106">
        <v>41604</v>
      </c>
      <c r="AZ74" s="106">
        <v>41604</v>
      </c>
      <c r="BA74" s="104" t="s">
        <v>466</v>
      </c>
      <c r="BB74" s="104"/>
      <c r="BC74" s="104"/>
      <c r="BD74" s="104"/>
      <c r="BE74" s="104"/>
      <c r="BF74" s="104"/>
      <c r="BG74" s="104"/>
      <c r="BH74" s="104"/>
      <c r="BI74" s="104"/>
      <c r="BJ74" s="104"/>
      <c r="BK74" s="104"/>
      <c r="BL74" s="104"/>
    </row>
    <row r="75" spans="1:64" s="82" customFormat="1">
      <c r="A75" s="121"/>
      <c r="B75" s="121" t="s">
        <v>469</v>
      </c>
      <c r="C75" s="121"/>
      <c r="D75" s="121" t="str">
        <f>Summary!K75</f>
        <v xml:space="preserve">Businesses and households should ensure all applies are connected to the right drain. For example dish washer, washing machine etc are commonly just plumbed into the surface water drains. </v>
      </c>
      <c r="E75" s="91" t="str">
        <f>IF(Summary!F76="improve","No","Yes")</f>
        <v>No</v>
      </c>
      <c r="F75" s="121"/>
      <c r="G75" s="121" t="str">
        <f>Summary!L75</f>
        <v>To control or manage point source inputs</v>
      </c>
      <c r="H75" s="121" t="str">
        <f>Summary!M75</f>
        <v>Reduce point source pollution at source</v>
      </c>
      <c r="I75" s="121" t="str">
        <f>Summary!N75</f>
        <v>Sewerage system re-design and rebuild </v>
      </c>
      <c r="J75" s="121" t="str">
        <f>Summary!J75</f>
        <v>EM</v>
      </c>
      <c r="K75" s="121" t="str">
        <f>IF(Summary!B75&gt;1,"GB1060390"&amp;Summary!B75,"")</f>
        <v>GB106039017180</v>
      </c>
      <c r="L75" s="104" t="str">
        <f>Summary!V75</f>
        <v>Contribute to improvement to 1+ element.</v>
      </c>
      <c r="M75" s="104" t="str">
        <f>IF(Summary!W75="vc","Very Certain",IF(Summary!W75="UC","Uncertain",IF(Summary!W75="QC","Quite Certain","")))</f>
        <v>Uncertain</v>
      </c>
      <c r="N75" s="79" t="s">
        <v>528</v>
      </c>
      <c r="O75" s="79" t="str">
        <f>IF(Summary!P76="","",Summary!P76)</f>
        <v/>
      </c>
      <c r="P75" s="104"/>
      <c r="Q75" s="104"/>
      <c r="R75" s="104" t="s">
        <v>467</v>
      </c>
      <c r="S75" s="104" t="str">
        <f>Summary!S75</f>
        <v>EA, WLT, NFU , TW, UCL,KCL, RU,</v>
      </c>
      <c r="T75" s="104"/>
      <c r="U75" s="104"/>
      <c r="V75" s="6"/>
      <c r="W75" s="104"/>
      <c r="X75" s="104"/>
      <c r="Y75" s="104"/>
      <c r="Z75" s="104"/>
      <c r="AA75" s="104"/>
      <c r="AB75" s="104"/>
      <c r="AC75" s="104"/>
      <c r="AD75" s="104"/>
      <c r="AE75" s="104"/>
      <c r="AF75" s="104"/>
      <c r="AG75" s="104"/>
      <c r="AH75" s="104"/>
      <c r="AI75" s="104"/>
      <c r="AJ75" s="104"/>
      <c r="AK75" s="7"/>
      <c r="AL75" s="105"/>
      <c r="AM75" s="105"/>
      <c r="AN75" s="105"/>
      <c r="AO75" s="105"/>
      <c r="AP75" s="105"/>
      <c r="AQ75" s="105"/>
      <c r="AR75" s="105" t="s">
        <v>535</v>
      </c>
      <c r="AS75" s="105"/>
      <c r="AT75" s="105"/>
      <c r="AU75" s="104" t="str">
        <f>Summary!U75</f>
        <v>unfunded</v>
      </c>
      <c r="AV75" s="104"/>
      <c r="AW75" s="105" t="s">
        <v>34</v>
      </c>
      <c r="AX75" s="104"/>
      <c r="AY75" s="106">
        <v>41604</v>
      </c>
      <c r="AZ75" s="106">
        <v>41604</v>
      </c>
      <c r="BA75" s="104" t="s">
        <v>466</v>
      </c>
      <c r="BB75" s="104"/>
      <c r="BC75" s="104"/>
      <c r="BD75" s="104"/>
      <c r="BE75" s="104"/>
      <c r="BF75" s="104"/>
      <c r="BG75" s="104"/>
      <c r="BH75" s="104"/>
      <c r="BI75" s="104"/>
      <c r="BJ75" s="104"/>
      <c r="BK75" s="104"/>
      <c r="BL75" s="104"/>
    </row>
    <row r="76" spans="1:64" s="78" customFormat="1">
      <c r="A76" s="81"/>
      <c r="B76" s="81" t="s">
        <v>469</v>
      </c>
      <c r="C76" s="81"/>
      <c r="D76" s="81" t="str">
        <f>Summary!K77</f>
        <v>Creation of buffer strips to reduce land run off</v>
      </c>
      <c r="E76" s="91" t="str">
        <f>IF(Summary!F77="improve","No","Yes")</f>
        <v>No</v>
      </c>
      <c r="F76" s="81"/>
      <c r="G76" s="81" t="str">
        <f>Summary!L77</f>
        <v>To control or manage diffuse source inputs</v>
      </c>
      <c r="H76" s="81" t="str">
        <f>Summary!M77</f>
        <v>Reduce diffuse pollution pathways (i.e. control entry to water environment)</v>
      </c>
      <c r="I76" s="81" t="str">
        <f>Summary!N77</f>
        <v>Riparian management</v>
      </c>
      <c r="J76" s="81" t="str">
        <f>Summary!J77</f>
        <v>EM</v>
      </c>
      <c r="K76" s="81" t="str">
        <f>IF(Summary!B77&gt;1,"GB1060390"&amp;Summary!B77,"")</f>
        <v>GB106039017180</v>
      </c>
      <c r="L76" s="1" t="str">
        <f>Summary!V77</f>
        <v>Contribute to improvement to 1+ element.</v>
      </c>
      <c r="M76" s="1" t="str">
        <f>IF(Summary!W77="vc","Very Certain",IF(Summary!W77="UC","Uncertain",IF(Summary!W77="QC","Quite Certain","")))</f>
        <v>Uncertain</v>
      </c>
      <c r="N76" s="79" t="s">
        <v>528</v>
      </c>
      <c r="O76" s="79" t="str">
        <f>IF(Summary!P77="","",Summary!P77)</f>
        <v/>
      </c>
      <c r="P76" s="1"/>
      <c r="Q76" s="1"/>
      <c r="R76" s="1" t="s">
        <v>467</v>
      </c>
      <c r="S76" s="1" t="str">
        <f>Summary!S77</f>
        <v>EA, WLT, NFU , TW, UCL,KCL, RU,</v>
      </c>
      <c r="T76" s="1"/>
      <c r="U76" s="1"/>
      <c r="V76" s="6"/>
      <c r="W76" s="1"/>
      <c r="X76" s="1"/>
      <c r="Y76" s="1"/>
      <c r="Z76" s="1"/>
      <c r="AA76" s="1"/>
      <c r="AB76" s="1"/>
      <c r="AC76" s="1"/>
      <c r="AD76" s="1"/>
      <c r="AE76" s="1"/>
      <c r="AF76" s="1"/>
      <c r="AG76" s="1"/>
      <c r="AH76" s="1"/>
      <c r="AI76" s="1"/>
      <c r="AJ76" s="1"/>
      <c r="AK76" s="7"/>
      <c r="AL76" s="79"/>
      <c r="AM76" s="79"/>
      <c r="AN76" s="79"/>
      <c r="AO76" s="79"/>
      <c r="AP76" s="79"/>
      <c r="AQ76" s="79"/>
      <c r="AR76" s="79" t="s">
        <v>537</v>
      </c>
      <c r="AS76" s="79"/>
      <c r="AT76" s="79"/>
      <c r="AU76" s="1" t="str">
        <f>Summary!U77</f>
        <v>unfunded</v>
      </c>
      <c r="AV76" s="1"/>
      <c r="AW76" s="79" t="s">
        <v>34</v>
      </c>
      <c r="AX76" s="1"/>
      <c r="AY76" s="77">
        <v>41604</v>
      </c>
      <c r="AZ76" s="77">
        <v>41604</v>
      </c>
      <c r="BA76" s="1" t="s">
        <v>466</v>
      </c>
      <c r="BB76" s="1"/>
      <c r="BC76" s="1"/>
      <c r="BD76" s="1"/>
      <c r="BE76" s="1"/>
      <c r="BF76" s="1"/>
      <c r="BG76" s="1"/>
      <c r="BH76" s="1"/>
      <c r="BI76" s="1"/>
      <c r="BJ76" s="1"/>
      <c r="BK76" s="1"/>
      <c r="BL76" s="1"/>
    </row>
    <row r="77" spans="1:64" s="78" customFormat="1">
      <c r="A77" s="81"/>
      <c r="B77" s="81" t="s">
        <v>469</v>
      </c>
      <c r="C77" s="81"/>
      <c r="D77" s="81" t="str">
        <f>Summary!K78</f>
        <v>Creation of buffer strips to reduce land run off</v>
      </c>
      <c r="E77" s="91" t="str">
        <f>IF(Summary!F78="improve","No","Yes")</f>
        <v>No</v>
      </c>
      <c r="F77" s="81"/>
      <c r="G77" s="81" t="str">
        <f>Summary!L78</f>
        <v>To control or manage diffuse source inputs</v>
      </c>
      <c r="H77" s="81" t="str">
        <f>Summary!M78</f>
        <v>Reduce diffuse pollution pathways (i.e. control entry to water environment)</v>
      </c>
      <c r="I77" s="81" t="str">
        <f>Summary!N78</f>
        <v>Riparian management</v>
      </c>
      <c r="J77" s="81" t="str">
        <f>Summary!J78</f>
        <v>EM</v>
      </c>
      <c r="K77" s="81" t="str">
        <f>IF(Summary!B78&gt;1,"GB1060390"&amp;Summary!B78,"")</f>
        <v>GB106039017180</v>
      </c>
      <c r="L77" s="1" t="str">
        <f>Summary!V78</f>
        <v>Contribute to improvement to 1+ element.</v>
      </c>
      <c r="M77" s="1" t="str">
        <f>IF(Summary!W78="vc","Very Certain",IF(Summary!W78="UC","Uncertain",IF(Summary!W78="QC","Quite Certain","")))</f>
        <v>Uncertain</v>
      </c>
      <c r="N77" s="79" t="s">
        <v>528</v>
      </c>
      <c r="O77" s="79" t="str">
        <f>IF(Summary!P78="","",Summary!P78)</f>
        <v/>
      </c>
      <c r="P77" s="1"/>
      <c r="Q77" s="1"/>
      <c r="R77" s="1" t="s">
        <v>467</v>
      </c>
      <c r="S77" s="1" t="str">
        <f>Summary!S78</f>
        <v>EA, WLT, NFU , TW, UCL,KCL, RU,</v>
      </c>
      <c r="T77" s="1"/>
      <c r="U77" s="1"/>
      <c r="V77" s="6"/>
      <c r="W77" s="1"/>
      <c r="X77" s="1"/>
      <c r="Y77" s="1"/>
      <c r="Z77" s="1"/>
      <c r="AA77" s="1"/>
      <c r="AB77" s="1"/>
      <c r="AC77" s="1"/>
      <c r="AD77" s="1"/>
      <c r="AE77" s="1"/>
      <c r="AF77" s="1"/>
      <c r="AG77" s="1"/>
      <c r="AH77" s="1"/>
      <c r="AI77" s="1"/>
      <c r="AJ77" s="1"/>
      <c r="AK77" s="7"/>
      <c r="AL77" s="79" t="s">
        <v>538</v>
      </c>
      <c r="AM77" s="79"/>
      <c r="AN77" s="79"/>
      <c r="AO77" s="79" t="s">
        <v>539</v>
      </c>
      <c r="AP77" s="79"/>
      <c r="AQ77" s="79"/>
      <c r="AR77" s="1"/>
      <c r="AS77" s="79"/>
      <c r="AT77" s="79"/>
      <c r="AU77" s="1" t="str">
        <f>Summary!U78</f>
        <v>unfunded</v>
      </c>
      <c r="AV77" s="1"/>
      <c r="AW77" s="79" t="s">
        <v>34</v>
      </c>
      <c r="AX77" s="1"/>
      <c r="AY77" s="77">
        <v>41604</v>
      </c>
      <c r="AZ77" s="77">
        <v>41604</v>
      </c>
      <c r="BA77" s="1" t="s">
        <v>466</v>
      </c>
      <c r="BB77" s="1"/>
      <c r="BC77" s="1"/>
      <c r="BD77" s="1"/>
      <c r="BE77" s="1"/>
      <c r="BF77" s="1"/>
      <c r="BG77" s="1"/>
      <c r="BH77" s="1"/>
      <c r="BI77" s="1"/>
      <c r="BJ77" s="1"/>
      <c r="BK77" s="1"/>
      <c r="BL77" s="1"/>
    </row>
    <row r="78" spans="1:64" s="78" customFormat="1">
      <c r="A78" s="81"/>
      <c r="B78" s="81" t="s">
        <v>469</v>
      </c>
      <c r="C78" s="81"/>
      <c r="D78" s="81" t="str">
        <f>Summary!K81</f>
        <v>Ensure that all discharges from urban areas are being discharged to the correct drainage system. For example, All car washes should be discharged to foul sewer under a consent from the local water authority.</v>
      </c>
      <c r="E78" s="91" t="str">
        <f>IF(Summary!F79="improve","No","Yes")</f>
        <v>No</v>
      </c>
      <c r="F78" s="81"/>
      <c r="G78" s="81" t="str">
        <f>Summary!L81</f>
        <v>To control or manage point source inputs</v>
      </c>
      <c r="H78" s="81" t="str">
        <f>Summary!M81</f>
        <v>Reduce point source pathways (i.e. control entry to water environment)</v>
      </c>
      <c r="I78" s="81" t="str">
        <f>Summary!N81</f>
        <v>Sewerage system re-design and rebuild </v>
      </c>
      <c r="J78" s="81" t="str">
        <f>Summary!J81</f>
        <v>EM</v>
      </c>
      <c r="K78" s="81" t="str">
        <f>IF(Summary!B81&gt;1,"GB1060390"&amp;Summary!B81,"")</f>
        <v>GB106039017180</v>
      </c>
      <c r="L78" s="1" t="str">
        <f>Summary!V81</f>
        <v>Contribute to improvement to 1+ element.</v>
      </c>
      <c r="M78" s="1" t="str">
        <f>IF(Summary!W81="vc","Very Certain",IF(Summary!W81="UC","Uncertain",IF(Summary!W81="QC","Quite Certain","")))</f>
        <v>Uncertain</v>
      </c>
      <c r="N78" s="79" t="s">
        <v>528</v>
      </c>
      <c r="O78" s="79" t="str">
        <f>IF(Summary!P79="","",Summary!P79)</f>
        <v/>
      </c>
      <c r="P78" s="1"/>
      <c r="Q78" s="1"/>
      <c r="R78" s="1" t="s">
        <v>467</v>
      </c>
      <c r="S78" s="1" t="str">
        <f>Summary!S81</f>
        <v>EA, WLT, NFU , TW, UCL,KCL, RU,</v>
      </c>
      <c r="T78" s="1"/>
      <c r="U78" s="1"/>
      <c r="V78" s="22"/>
      <c r="W78" s="1"/>
      <c r="X78" s="1"/>
      <c r="Y78" s="1"/>
      <c r="Z78" s="1"/>
      <c r="AA78" s="1"/>
      <c r="AB78" s="1"/>
      <c r="AC78" s="1"/>
      <c r="AD78" s="1"/>
      <c r="AE78" s="1"/>
      <c r="AF78" s="1"/>
      <c r="AG78" s="1"/>
      <c r="AH78" s="1"/>
      <c r="AI78" s="1"/>
      <c r="AJ78" s="1"/>
      <c r="AK78" s="19"/>
      <c r="AL78" s="79"/>
      <c r="AM78" s="79"/>
      <c r="AN78" s="79"/>
      <c r="AO78" s="79"/>
      <c r="AP78" s="79"/>
      <c r="AQ78" s="79"/>
      <c r="AR78" s="79" t="s">
        <v>541</v>
      </c>
      <c r="AS78" s="79"/>
      <c r="AT78" s="79"/>
      <c r="AU78" s="1" t="str">
        <f>Summary!U81</f>
        <v>unfunded</v>
      </c>
      <c r="AV78" s="1"/>
      <c r="AW78" s="79" t="s">
        <v>34</v>
      </c>
      <c r="AX78" s="1"/>
      <c r="AY78" s="77">
        <v>41604</v>
      </c>
      <c r="AZ78" s="77">
        <v>41604</v>
      </c>
      <c r="BA78" s="1" t="s">
        <v>466</v>
      </c>
      <c r="BB78" s="1"/>
      <c r="BC78" s="1"/>
      <c r="BD78" s="1"/>
      <c r="BE78" s="1"/>
      <c r="BF78" s="1"/>
      <c r="BG78" s="1"/>
      <c r="BH78" s="1"/>
      <c r="BI78" s="1"/>
      <c r="BJ78" s="1"/>
      <c r="BK78" s="1"/>
      <c r="BL78" s="1"/>
    </row>
    <row r="79" spans="1:64" s="78" customFormat="1">
      <c r="A79" s="81"/>
      <c r="B79" s="81" t="s">
        <v>469</v>
      </c>
      <c r="C79" s="81"/>
      <c r="D79" s="81" t="str">
        <f>Summary!K80</f>
        <v>Ensure that all discharges from urban areas are being discharged to the correct drainage system. For example, All car washes should be discharged to foul sewer under a consent from the local water authority.</v>
      </c>
      <c r="E79" s="91" t="str">
        <f>IF(Summary!F80="improve","No","Yes")</f>
        <v>No</v>
      </c>
      <c r="F79" s="81"/>
      <c r="G79" s="81" t="str">
        <f>Summary!L80</f>
        <v>To control or manage point source inputs</v>
      </c>
      <c r="H79" s="81" t="str">
        <f>Summary!M80</f>
        <v>Reduce point source pathways (i.e. control entry to water environment)</v>
      </c>
      <c r="I79" s="81" t="str">
        <f>Summary!N80</f>
        <v>Sewerage system re-design and rebuild </v>
      </c>
      <c r="J79" s="81" t="str">
        <f>Summary!J80</f>
        <v>EM</v>
      </c>
      <c r="K79" s="81" t="str">
        <f>IF(Summary!B80&gt;1,"GB1060390"&amp;Summary!B80,"")</f>
        <v>GB106039017180</v>
      </c>
      <c r="L79" s="1" t="str">
        <f>Summary!V80</f>
        <v>Contribute to improvement to 1+ element.</v>
      </c>
      <c r="M79" s="1" t="str">
        <f>IF(Summary!W80="vc","Very Certain",IF(Summary!W80="UC","Uncertain",IF(Summary!W80="QC","Quite Certain","")))</f>
        <v>Uncertain</v>
      </c>
      <c r="N79" s="79" t="s">
        <v>528</v>
      </c>
      <c r="O79" s="79" t="str">
        <f>IF(Summary!P80="","",Summary!P80)</f>
        <v/>
      </c>
      <c r="P79" s="1"/>
      <c r="Q79" s="1"/>
      <c r="R79" s="1" t="s">
        <v>467</v>
      </c>
      <c r="S79" s="1" t="str">
        <f>Summary!S80</f>
        <v>EA, WLT, NFU , TW, UCL,KCL, RU,</v>
      </c>
      <c r="T79" s="1"/>
      <c r="U79" s="1"/>
      <c r="V79" s="6"/>
      <c r="W79" s="1"/>
      <c r="X79" s="1"/>
      <c r="Y79" s="1"/>
      <c r="Z79" s="1"/>
      <c r="AA79" s="1"/>
      <c r="AB79" s="1"/>
      <c r="AC79" s="1"/>
      <c r="AD79" s="1"/>
      <c r="AE79" s="1"/>
      <c r="AF79" s="1"/>
      <c r="AG79" s="1"/>
      <c r="AH79" s="1"/>
      <c r="AI79" s="1"/>
      <c r="AJ79" s="1"/>
      <c r="AK79" s="7"/>
      <c r="AL79" s="79"/>
      <c r="AM79" s="79"/>
      <c r="AN79" s="79"/>
      <c r="AO79" s="79"/>
      <c r="AP79" s="79"/>
      <c r="AQ79" s="79"/>
      <c r="AR79" s="79" t="s">
        <v>540</v>
      </c>
      <c r="AS79" s="79"/>
      <c r="AT79" s="79"/>
      <c r="AU79" s="1" t="str">
        <f>Summary!U80</f>
        <v>unfunded</v>
      </c>
      <c r="AV79" s="1"/>
      <c r="AW79" s="79" t="s">
        <v>34</v>
      </c>
      <c r="AX79" s="1"/>
      <c r="AY79" s="77">
        <v>41604</v>
      </c>
      <c r="AZ79" s="77">
        <v>41604</v>
      </c>
      <c r="BA79" s="1" t="s">
        <v>466</v>
      </c>
      <c r="BB79" s="1"/>
      <c r="BC79" s="1"/>
      <c r="BD79" s="1"/>
      <c r="BE79" s="1"/>
      <c r="BF79" s="1"/>
      <c r="BG79" s="1"/>
      <c r="BH79" s="1"/>
      <c r="BI79" s="1"/>
      <c r="BJ79" s="1"/>
      <c r="BK79" s="1"/>
      <c r="BL79" s="1"/>
    </row>
    <row r="80" spans="1:64" s="78" customFormat="1">
      <c r="A80" s="81"/>
      <c r="B80" s="81" t="s">
        <v>469</v>
      </c>
      <c r="C80" s="81"/>
      <c r="D80" s="81" t="str">
        <f>Summary!K79</f>
        <v>Ensure that all discharges from urban areas are being discharged to the correct drainage system. For example, All car washes should be discharged to foul sewer under a consent from the local water authority.</v>
      </c>
      <c r="E80" s="91" t="str">
        <f>IF(Summary!F81="improve","No","Yes")</f>
        <v>No</v>
      </c>
      <c r="F80" s="81"/>
      <c r="G80" s="81" t="str">
        <f>Summary!L79</f>
        <v>To control or manage point source inputs</v>
      </c>
      <c r="H80" s="81" t="str">
        <f>Summary!M79</f>
        <v>Reduce point source pathways (i.e. control entry to water environment)</v>
      </c>
      <c r="I80" s="81" t="str">
        <f>Summary!N79</f>
        <v>Sewerage system re-design and rebuild </v>
      </c>
      <c r="J80" s="81" t="str">
        <f>Summary!J79</f>
        <v>EM</v>
      </c>
      <c r="K80" s="81" t="str">
        <f>IF(Summary!B79&gt;1,"GB1060390"&amp;Summary!B79,"")</f>
        <v>GB106039017180</v>
      </c>
      <c r="L80" s="1" t="str">
        <f>Summary!V79</f>
        <v>Contribute to improvement to 1+ element.</v>
      </c>
      <c r="M80" s="1" t="str">
        <f>IF(Summary!W79="vc","Very Certain",IF(Summary!W79="UC","Uncertain",IF(Summary!W79="QC","Quite Certain","")))</f>
        <v>Uncertain</v>
      </c>
      <c r="N80" s="79" t="s">
        <v>528</v>
      </c>
      <c r="O80" s="79" t="str">
        <f>IF(Summary!P81="","",Summary!P81)</f>
        <v/>
      </c>
      <c r="P80" s="1"/>
      <c r="Q80" s="1"/>
      <c r="R80" s="1" t="s">
        <v>467</v>
      </c>
      <c r="S80" s="1" t="str">
        <f>Summary!S79</f>
        <v>EA, WLT, NFU , TW, UCL,KCL, RU,</v>
      </c>
      <c r="T80" s="1"/>
      <c r="U80" s="1"/>
      <c r="V80" s="6"/>
      <c r="W80" s="1"/>
      <c r="X80" s="1"/>
      <c r="Y80" s="1"/>
      <c r="Z80" s="1"/>
      <c r="AA80" s="1"/>
      <c r="AB80" s="1"/>
      <c r="AC80" s="1"/>
      <c r="AD80" s="1"/>
      <c r="AE80" s="1"/>
      <c r="AF80" s="1"/>
      <c r="AG80" s="1"/>
      <c r="AH80" s="1"/>
      <c r="AI80" s="1"/>
      <c r="AJ80" s="1"/>
      <c r="AK80" s="7"/>
      <c r="AL80" s="79"/>
      <c r="AM80" s="79"/>
      <c r="AN80" s="79"/>
      <c r="AO80" s="79"/>
      <c r="AP80" s="79"/>
      <c r="AQ80" s="79"/>
      <c r="AR80" s="79" t="s">
        <v>535</v>
      </c>
      <c r="AS80" s="79"/>
      <c r="AT80" s="79"/>
      <c r="AU80" s="1" t="str">
        <f>Summary!U79</f>
        <v>unfunded</v>
      </c>
      <c r="AV80" s="1"/>
      <c r="AW80" s="79" t="s">
        <v>34</v>
      </c>
      <c r="AX80" s="1"/>
      <c r="AY80" s="77">
        <v>41604</v>
      </c>
      <c r="AZ80" s="77">
        <v>41604</v>
      </c>
      <c r="BA80" s="1" t="s">
        <v>466</v>
      </c>
      <c r="BB80" s="1"/>
      <c r="BC80" s="1"/>
      <c r="BD80" s="1"/>
      <c r="BE80" s="1"/>
      <c r="BF80" s="1"/>
      <c r="BG80" s="1"/>
      <c r="BH80" s="1"/>
      <c r="BI80" s="1"/>
      <c r="BJ80" s="1"/>
      <c r="BK80" s="1"/>
      <c r="BL80" s="1"/>
    </row>
    <row r="81" spans="1:64" s="78" customFormat="1">
      <c r="A81" s="81"/>
      <c r="B81" s="81" t="s">
        <v>469</v>
      </c>
      <c r="C81" s="81"/>
      <c r="D81" s="81" t="str">
        <f>Summary!K82</f>
        <v xml:space="preserve">Introduction of gravels to create spawning opportunities for fish, and restore bed profile variation. Reduce shading to promote in channel vegetation growth and install woody debris in the channel. Bank alterations to give channel width variation and two-stage channels. Introduction of meanders in straightened river sections. </v>
      </c>
      <c r="E81" s="91" t="str">
        <f>IF(Summary!F82="improve","No","Yes")</f>
        <v>No</v>
      </c>
      <c r="F81" s="81"/>
      <c r="G81" s="81" t="str">
        <f>Summary!L82</f>
        <v>Improve modified habitats</v>
      </c>
      <c r="H81" s="81" t="str">
        <f>Summary!M82</f>
        <v>Improve condition of channel bed and/or banks/shoreline</v>
      </c>
      <c r="I81" s="81" t="str">
        <f>Summary!N82</f>
        <v>Preserve and restore habitats</v>
      </c>
      <c r="J81" s="81" t="str">
        <f>Summary!J82</f>
        <v>FCRM</v>
      </c>
      <c r="K81" s="81" t="str">
        <f>IF(Summary!B82&gt;1,"GB1060390"&amp;Summary!B82,"")</f>
        <v>GB106039017180</v>
      </c>
      <c r="L81" s="1">
        <f>Summary!V82</f>
        <v>0</v>
      </c>
      <c r="M81" s="1" t="str">
        <f>IF(Summary!W82="vc","Very Certain",IF(Summary!W82="UC","Uncertain",IF(Summary!W82="QC","Quite Certain","")))</f>
        <v/>
      </c>
      <c r="N81" s="79" t="s">
        <v>528</v>
      </c>
      <c r="O81" s="79" t="str">
        <f>IF(Summary!P82="","",Summary!P82)</f>
        <v/>
      </c>
      <c r="P81" s="1"/>
      <c r="Q81" s="1"/>
      <c r="R81" s="1" t="s">
        <v>467</v>
      </c>
      <c r="S81" s="1" t="str">
        <f>Summary!S82</f>
        <v>Hansons BVCP EA WTT</v>
      </c>
      <c r="T81" s="1"/>
      <c r="U81" s="1"/>
      <c r="V81" s="22"/>
      <c r="W81" s="1"/>
      <c r="X81" s="1"/>
      <c r="Y81" s="1"/>
      <c r="Z81" s="1"/>
      <c r="AA81" s="1"/>
      <c r="AB81" s="1"/>
      <c r="AC81" s="1"/>
      <c r="AD81" s="1"/>
      <c r="AE81" s="1"/>
      <c r="AF81" s="1"/>
      <c r="AG81" s="1"/>
      <c r="AH81" s="1"/>
      <c r="AI81" s="1"/>
      <c r="AJ81" s="1"/>
      <c r="AK81" s="19" t="s">
        <v>240</v>
      </c>
      <c r="AL81" s="91"/>
      <c r="AM81" s="79"/>
      <c r="AN81" s="79"/>
      <c r="AO81" s="79"/>
      <c r="AP81" s="79"/>
      <c r="AQ81" s="79"/>
      <c r="AR81" s="79"/>
      <c r="AS81" s="79"/>
      <c r="AT81" s="79"/>
      <c r="AU81" s="1">
        <f>Summary!U82</f>
        <v>0</v>
      </c>
      <c r="AV81" s="1"/>
      <c r="AW81" s="79" t="s">
        <v>34</v>
      </c>
      <c r="AX81" s="1"/>
      <c r="AY81" s="77">
        <v>41604</v>
      </c>
      <c r="AZ81" s="77">
        <v>41604</v>
      </c>
      <c r="BA81" s="1" t="s">
        <v>466</v>
      </c>
      <c r="BB81" s="1"/>
      <c r="BC81" s="1"/>
      <c r="BD81" s="1"/>
      <c r="BE81" s="1"/>
      <c r="BF81" s="1"/>
      <c r="BG81" s="1"/>
      <c r="BH81" s="1"/>
      <c r="BI81" s="1"/>
      <c r="BJ81" s="1"/>
      <c r="BK81" s="1"/>
      <c r="BL81" s="1"/>
    </row>
    <row r="82" spans="1:64" s="78" customFormat="1">
      <c r="A82" s="81"/>
      <c r="B82" s="81" t="s">
        <v>480</v>
      </c>
      <c r="C82" s="81"/>
      <c r="D82" s="81" t="str">
        <f>Summary!K83</f>
        <v xml:space="preserve">Introduction of gravels to create spawning opportunities for fish, and restore bed profile variation. Reduce shading to promote in channel vegetation growth and install woody debris in the channel. Bank alterations to give channel width variation and two-stage channels. Introduction of meanders in straightened river sections. </v>
      </c>
      <c r="E82" s="91" t="str">
        <f>IF(Summary!F83="improve","No","Yes")</f>
        <v>No</v>
      </c>
      <c r="F82" s="81"/>
      <c r="G82" s="81" t="str">
        <f>Summary!L83</f>
        <v>Improve modified habitats</v>
      </c>
      <c r="H82" s="81" t="str">
        <f>Summary!M83</f>
        <v>Improve condition of channel bed and/or banks/shoreline</v>
      </c>
      <c r="I82" s="81" t="str">
        <f>Summary!N83</f>
        <v>Preserve and restore habitats</v>
      </c>
      <c r="J82" s="81" t="str">
        <f>Summary!J83</f>
        <v>Fisheries</v>
      </c>
      <c r="K82" s="81" t="str">
        <f>IF(Summary!B83&gt;1,"GB1060390"&amp;Summary!B83,"")</f>
        <v>GB106039017180</v>
      </c>
      <c r="L82" s="1" t="str">
        <f>Summary!V83</f>
        <v>Contribute to improvement of more than 1 elelment</v>
      </c>
      <c r="M82" s="1" t="str">
        <f>IF(Summary!W83="vc","Very Certain",IF(Summary!W83="UC","Uncertain",IF(Summary!W83="QC","Quite Certain","")))</f>
        <v>Very Certain</v>
      </c>
      <c r="N82" s="79" t="s">
        <v>528</v>
      </c>
      <c r="O82" s="79" t="str">
        <f>IF(Summary!P83="","",Summary!P83)</f>
        <v>1 km</v>
      </c>
      <c r="P82" s="1"/>
      <c r="Q82" s="1"/>
      <c r="R82" s="1" t="s">
        <v>467</v>
      </c>
      <c r="S82" s="1" t="str">
        <f>Summary!S83</f>
        <v>LFCC, BVCP</v>
      </c>
      <c r="T82" s="1"/>
      <c r="U82" s="1"/>
      <c r="V82" s="22" t="s">
        <v>182</v>
      </c>
      <c r="W82" s="1"/>
      <c r="X82" s="1"/>
      <c r="Y82" s="1"/>
      <c r="Z82" s="1"/>
      <c r="AA82" s="1"/>
      <c r="AB82" s="1"/>
      <c r="AC82" s="1"/>
      <c r="AD82" s="1"/>
      <c r="AE82" s="1"/>
      <c r="AF82" s="1"/>
      <c r="AG82" s="1"/>
      <c r="AH82" s="1"/>
      <c r="AI82" s="1"/>
      <c r="AJ82" s="1"/>
      <c r="AK82" s="19" t="s">
        <v>272</v>
      </c>
      <c r="AL82" s="79"/>
      <c r="AM82" s="79"/>
      <c r="AN82" s="79"/>
      <c r="AO82" s="79"/>
      <c r="AP82" s="79"/>
      <c r="AQ82" s="79"/>
      <c r="AR82" s="79"/>
      <c r="AS82" s="79"/>
      <c r="AT82" s="79"/>
      <c r="AU82" s="1" t="str">
        <f>Summary!U83</f>
        <v>unfunded</v>
      </c>
      <c r="AV82" s="1"/>
      <c r="AW82" s="79" t="s">
        <v>34</v>
      </c>
      <c r="AX82" s="1"/>
      <c r="AY82" s="77">
        <v>41604</v>
      </c>
      <c r="AZ82" s="77">
        <v>41604</v>
      </c>
      <c r="BA82" s="1" t="s">
        <v>466</v>
      </c>
      <c r="BB82" s="1"/>
      <c r="BC82" s="1"/>
      <c r="BD82" s="1"/>
      <c r="BE82" s="1"/>
      <c r="BF82" s="1"/>
      <c r="BG82" s="1"/>
      <c r="BH82" s="1"/>
      <c r="BI82" s="1"/>
      <c r="BJ82" s="1"/>
      <c r="BK82" s="1"/>
      <c r="BL82" s="1"/>
    </row>
    <row r="83" spans="1:64" s="78" customFormat="1">
      <c r="A83" s="81"/>
      <c r="B83" s="81" t="s">
        <v>480</v>
      </c>
      <c r="C83" s="81"/>
      <c r="D83" s="81" t="str">
        <f>Summary!K84</f>
        <v>Morphology options will help.</v>
      </c>
      <c r="E83" s="91" t="str">
        <f>IF(Summary!F84="improve","No","Yes")</f>
        <v>No</v>
      </c>
      <c r="F83" s="81"/>
      <c r="G83" s="81">
        <f>Summary!L84</f>
        <v>0</v>
      </c>
      <c r="H83" s="81">
        <f>Summary!M84</f>
        <v>0</v>
      </c>
      <c r="I83" s="81">
        <f>Summary!N84</f>
        <v>0</v>
      </c>
      <c r="J83" s="81" t="str">
        <f>Summary!J84</f>
        <v>Fisheries</v>
      </c>
      <c r="K83" s="81" t="str">
        <f>IF(Summary!B84&gt;1,"GB1060390"&amp;Summary!B84,"")</f>
        <v>GB106039017180</v>
      </c>
      <c r="L83" s="1" t="str">
        <f>Summary!V84</f>
        <v>Contribute to improvement of more than 1 elelment</v>
      </c>
      <c r="M83" s="1" t="str">
        <f>IF(Summary!W84="vc","Very Certain",IF(Summary!W84="UC","Uncertain",IF(Summary!W84="QC","Quite Certain","")))</f>
        <v/>
      </c>
      <c r="N83" s="79" t="s">
        <v>528</v>
      </c>
      <c r="O83" s="79" t="str">
        <f>IF(Summary!P84="","",Summary!P84)</f>
        <v/>
      </c>
      <c r="P83" s="1"/>
      <c r="Q83" s="1"/>
      <c r="R83" s="1" t="s">
        <v>467</v>
      </c>
      <c r="S83" s="1">
        <f>Summary!S84</f>
        <v>0</v>
      </c>
      <c r="T83" s="1"/>
      <c r="U83" s="1"/>
      <c r="V83" s="6"/>
      <c r="W83" s="1"/>
      <c r="X83" s="1"/>
      <c r="Y83" s="1"/>
      <c r="Z83" s="1"/>
      <c r="AA83" s="1"/>
      <c r="AB83" s="1"/>
      <c r="AC83" s="1"/>
      <c r="AD83" s="1"/>
      <c r="AE83" s="1"/>
      <c r="AF83" s="1"/>
      <c r="AG83" s="1"/>
      <c r="AH83" s="1"/>
      <c r="AI83" s="1"/>
      <c r="AJ83" s="1"/>
      <c r="AK83" s="7"/>
      <c r="AL83" s="79"/>
      <c r="AM83" s="79"/>
      <c r="AN83" s="79"/>
      <c r="AO83" s="79"/>
      <c r="AP83" s="79"/>
      <c r="AQ83" s="79"/>
      <c r="AR83" s="79"/>
      <c r="AS83" s="79"/>
      <c r="AT83" s="79"/>
      <c r="AU83" s="1">
        <f>Summary!U84</f>
        <v>0</v>
      </c>
      <c r="AV83" s="1"/>
      <c r="AW83" s="79" t="s">
        <v>34</v>
      </c>
      <c r="AX83" s="1"/>
      <c r="AY83" s="77">
        <v>41604</v>
      </c>
      <c r="AZ83" s="77">
        <v>41604</v>
      </c>
      <c r="BA83" s="1" t="s">
        <v>466</v>
      </c>
      <c r="BB83" s="1"/>
      <c r="BC83" s="1"/>
      <c r="BD83" s="1"/>
      <c r="BE83" s="1"/>
      <c r="BF83" s="1"/>
      <c r="BG83" s="1"/>
      <c r="BH83" s="1"/>
      <c r="BI83" s="1"/>
      <c r="BJ83" s="1"/>
      <c r="BK83" s="1"/>
      <c r="BL83" s="1"/>
    </row>
    <row r="84" spans="1:64" s="78" customFormat="1">
      <c r="A84" s="81"/>
      <c r="B84" s="81" t="s">
        <v>480</v>
      </c>
      <c r="C84" s="81"/>
      <c r="D84" s="81" t="str">
        <f>Summary!K85</f>
        <v>Provide advice and training on identification, control and disposal of invasive non-native species to all relevant groups and encourage monitoring schemes. Rolled out through partner organisations BVCP, LFCC etc. Advertise the need for authorisation from the Environment Agency and that traps need to be compliant.</v>
      </c>
      <c r="E84" s="91" t="str">
        <f>IF(Summary!F85="improve","No","Yes")</f>
        <v>Yes</v>
      </c>
      <c r="F84" s="81"/>
      <c r="G84" s="81" t="str">
        <f>Summary!L85</f>
        <v>Control or manage invasive species.</v>
      </c>
      <c r="H84" s="81" t="str">
        <f>Summary!M85</f>
        <v>Building awareness and understanding.</v>
      </c>
      <c r="I84" s="81" t="str">
        <f>Summary!N85</f>
        <v>Seek sustainable and cost-effective methods for managing established invasions of species.</v>
      </c>
      <c r="J84" s="81" t="str">
        <f>Summary!J85</f>
        <v>Fisheries</v>
      </c>
      <c r="K84" s="81" t="str">
        <f>IF(Summary!B85&gt;1,"GB1060390"&amp;Summary!B85,"")</f>
        <v>GB106039017180</v>
      </c>
      <c r="L84" s="1" t="str">
        <f>Summary!V85</f>
        <v>No deterioration</v>
      </c>
      <c r="M84" s="1" t="str">
        <f>IF(Summary!W85="vc","Very Certain",IF(Summary!W85="UC","Uncertain",IF(Summary!W85="QC","Quite Certain","")))</f>
        <v>Uncertain</v>
      </c>
      <c r="N84" s="79" t="s">
        <v>528</v>
      </c>
      <c r="O84" s="79" t="str">
        <f>IF(Summary!P85="","",Summary!P85)</f>
        <v>15 km</v>
      </c>
      <c r="P84" s="1"/>
      <c r="Q84" s="1"/>
      <c r="R84" s="1" t="s">
        <v>467</v>
      </c>
      <c r="S84" s="1" t="str">
        <f>Summary!S85</f>
        <v>LFCC, NE, BVCP, WPS</v>
      </c>
      <c r="T84" s="1"/>
      <c r="U84" s="1"/>
      <c r="V84" s="22" t="s">
        <v>60</v>
      </c>
      <c r="W84" s="1"/>
      <c r="X84" s="1"/>
      <c r="Y84" s="1"/>
      <c r="Z84" s="1"/>
      <c r="AA84" s="1"/>
      <c r="AB84" s="1"/>
      <c r="AC84" s="1"/>
      <c r="AD84" s="1"/>
      <c r="AE84" s="1"/>
      <c r="AF84" s="1"/>
      <c r="AG84" s="1"/>
      <c r="AH84" s="1"/>
      <c r="AI84" s="1"/>
      <c r="AJ84" s="1"/>
      <c r="AK84" s="19" t="s">
        <v>113</v>
      </c>
      <c r="AL84" s="79"/>
      <c r="AM84" s="79"/>
      <c r="AN84" s="79"/>
      <c r="AO84" s="79"/>
      <c r="AP84" s="79"/>
      <c r="AQ84" s="79"/>
      <c r="AR84" s="79"/>
      <c r="AS84" s="79"/>
      <c r="AT84" s="79"/>
      <c r="AU84" s="1">
        <f>Summary!U85</f>
        <v>0</v>
      </c>
      <c r="AV84" s="1"/>
      <c r="AW84" s="79" t="s">
        <v>34</v>
      </c>
      <c r="AX84" s="1"/>
      <c r="AY84" s="77">
        <v>41604</v>
      </c>
      <c r="AZ84" s="77">
        <v>41604</v>
      </c>
      <c r="BA84" s="1" t="s">
        <v>466</v>
      </c>
      <c r="BB84" s="1"/>
      <c r="BC84" s="1"/>
      <c r="BD84" s="1"/>
      <c r="BE84" s="1"/>
      <c r="BF84" s="1"/>
      <c r="BG84" s="1"/>
      <c r="BH84" s="1"/>
      <c r="BI84" s="1"/>
      <c r="BJ84" s="1"/>
      <c r="BK84" s="1"/>
      <c r="BL84" s="1"/>
    </row>
    <row r="85" spans="1:64" s="78" customFormat="1">
      <c r="A85" s="81"/>
      <c r="B85" s="81" t="s">
        <v>480</v>
      </c>
      <c r="C85" s="81"/>
      <c r="D85" s="81" t="str">
        <f>Summary!K86</f>
        <v>Provide advice and training on identification, control and disposal of invasive non-native species to all relevant groups and encourage monitoring schemes. Rolled out through partner organisations BVCP, LFCC etc. Advertise the need for authorisation from the Environment Agency and that traps need to be compliant.</v>
      </c>
      <c r="E85" s="91" t="str">
        <f>IF(Summary!F86="improve","No","Yes")</f>
        <v>Yes</v>
      </c>
      <c r="F85" s="81"/>
      <c r="G85" s="81" t="str">
        <f>Summary!L86</f>
        <v>Control or manage invasive species.</v>
      </c>
      <c r="H85" s="81" t="str">
        <f>Summary!M86</f>
        <v>Building awareness and understanding.</v>
      </c>
      <c r="I85" s="81" t="str">
        <f>Summary!N86</f>
        <v>Seek sustainable and cost-effective methods for managing established invasions of species.</v>
      </c>
      <c r="J85" s="81" t="str">
        <f>Summary!J86</f>
        <v>Fisheries</v>
      </c>
      <c r="K85" s="81" t="str">
        <f>IF(Summary!B86&gt;1,"GB1060390"&amp;Summary!B86,"")</f>
        <v>GB106039017180</v>
      </c>
      <c r="L85" s="1" t="str">
        <f>Summary!V86</f>
        <v>No deterioration</v>
      </c>
      <c r="M85" s="1" t="str">
        <f>IF(Summary!W86="vc","Very Certain",IF(Summary!W86="UC","Uncertain",IF(Summary!W86="QC","Quite Certain","")))</f>
        <v>Uncertain</v>
      </c>
      <c r="N85" s="79" t="s">
        <v>528</v>
      </c>
      <c r="O85" s="79" t="str">
        <f>IF(Summary!P86="","",Summary!P86)</f>
        <v>15 km</v>
      </c>
      <c r="P85" s="1"/>
      <c r="Q85" s="1"/>
      <c r="R85" s="1" t="s">
        <v>467</v>
      </c>
      <c r="S85" s="1" t="str">
        <f>Summary!S86</f>
        <v>LFCC, NE, BVCP, WPS</v>
      </c>
      <c r="T85" s="1"/>
      <c r="U85" s="1"/>
      <c r="V85" s="22" t="s">
        <v>60</v>
      </c>
      <c r="W85" s="1"/>
      <c r="X85" s="1"/>
      <c r="Y85" s="1"/>
      <c r="Z85" s="1"/>
      <c r="AA85" s="1"/>
      <c r="AB85" s="1"/>
      <c r="AC85" s="1"/>
      <c r="AD85" s="1"/>
      <c r="AE85" s="1"/>
      <c r="AF85" s="1"/>
      <c r="AG85" s="1"/>
      <c r="AH85" s="1"/>
      <c r="AI85" s="1"/>
      <c r="AJ85" s="1"/>
      <c r="AK85" s="19" t="s">
        <v>113</v>
      </c>
      <c r="AL85" s="79"/>
      <c r="AM85" s="79"/>
      <c r="AN85" s="79"/>
      <c r="AO85" s="79"/>
      <c r="AP85" s="79"/>
      <c r="AQ85" s="79"/>
      <c r="AR85" s="79"/>
      <c r="AS85" s="79"/>
      <c r="AT85" s="79"/>
      <c r="AU85" s="1">
        <f>Summary!U86</f>
        <v>0</v>
      </c>
      <c r="AV85" s="1"/>
      <c r="AW85" s="79" t="s">
        <v>34</v>
      </c>
      <c r="AX85" s="1"/>
      <c r="AY85" s="77">
        <v>41604</v>
      </c>
      <c r="AZ85" s="77">
        <v>41604</v>
      </c>
      <c r="BA85" s="1" t="s">
        <v>466</v>
      </c>
      <c r="BB85" s="1"/>
      <c r="BC85" s="1"/>
      <c r="BD85" s="1"/>
      <c r="BE85" s="1"/>
      <c r="BF85" s="1"/>
      <c r="BG85" s="1"/>
      <c r="BH85" s="1"/>
      <c r="BI85" s="1"/>
      <c r="BJ85" s="1"/>
      <c r="BK85" s="1"/>
      <c r="BL85" s="1"/>
    </row>
    <row r="86" spans="1:64" s="78" customFormat="1">
      <c r="A86" s="81"/>
      <c r="B86" s="81" t="s">
        <v>480</v>
      </c>
      <c r="C86" s="81"/>
      <c r="D86" s="81" t="str">
        <f>Summary!K87</f>
        <v xml:space="preserve">Run an awareness campaign through on-farm demonstrations and undertake individual advisory farm visits on high risk farms, to reduce the amount of sediment, nutrients and chemicals entering a waterbody from farmland.  Educate the farming </v>
      </c>
      <c r="E86" s="91" t="str">
        <f>IF(Summary!F87="improve","No","Yes")</f>
        <v>No</v>
      </c>
      <c r="F86" s="81"/>
      <c r="G86" s="81" t="str">
        <f>Summary!L87</f>
        <v>To control or manage diffuse source inputs</v>
      </c>
      <c r="H86" s="81" t="str">
        <f>Summary!M87</f>
        <v>Reduce diffuse pollution at source</v>
      </c>
      <c r="I86" s="81" t="str">
        <f>Summary!N87</f>
        <v>Field &amp; Crop - Arable soils</v>
      </c>
      <c r="J86" s="81" t="str">
        <f>Summary!J87</f>
        <v>EM</v>
      </c>
      <c r="K86" s="81" t="str">
        <f>IF(Summary!B87&gt;1,"GB1060390"&amp;Summary!B87,"")</f>
        <v>GB106039017180</v>
      </c>
      <c r="L86" s="1" t="str">
        <f>Summary!V87</f>
        <v>Contribute to improvement to 1+ element.</v>
      </c>
      <c r="M86" s="1" t="str">
        <f>IF(Summary!W87="vc","Very Certain",IF(Summary!W87="UC","Uncertain",IF(Summary!W87="QC","Quite Certain","")))</f>
        <v>Uncertain</v>
      </c>
      <c r="N86" s="79" t="s">
        <v>528</v>
      </c>
      <c r="O86" s="79" t="str">
        <f>IF(Summary!P87="","",Summary!P87)</f>
        <v/>
      </c>
      <c r="P86" s="1"/>
      <c r="Q86" s="1"/>
      <c r="R86" s="1" t="s">
        <v>467</v>
      </c>
      <c r="S86" s="1" t="str">
        <f>Summary!S87</f>
        <v>EA, WLT, NFU , TW, UCL,KCL, RU,</v>
      </c>
      <c r="T86" s="1"/>
      <c r="U86" s="1"/>
      <c r="V86" s="6"/>
      <c r="W86" s="1"/>
      <c r="X86" s="1"/>
      <c r="Y86" s="1"/>
      <c r="Z86" s="1"/>
      <c r="AA86" s="1"/>
      <c r="AB86" s="1"/>
      <c r="AC86" s="1"/>
      <c r="AD86" s="1"/>
      <c r="AE86" s="1"/>
      <c r="AF86" s="1"/>
      <c r="AG86" s="1"/>
      <c r="AH86" s="1"/>
      <c r="AI86" s="1"/>
      <c r="AJ86" s="1"/>
      <c r="AK86" s="7"/>
      <c r="AL86" s="79"/>
      <c r="AM86" s="79"/>
      <c r="AN86" s="79"/>
      <c r="AO86" s="79"/>
      <c r="AP86" s="79"/>
      <c r="AQ86" s="79"/>
      <c r="AR86" s="79"/>
      <c r="AS86" s="79"/>
      <c r="AT86" s="79"/>
      <c r="AU86" s="1" t="str">
        <f>Summary!U87</f>
        <v>unfunded</v>
      </c>
      <c r="AV86" s="1"/>
      <c r="AW86" s="79" t="s">
        <v>34</v>
      </c>
      <c r="AX86" s="1"/>
      <c r="AY86" s="77">
        <v>41604</v>
      </c>
      <c r="AZ86" s="77">
        <v>41604</v>
      </c>
      <c r="BA86" s="1" t="s">
        <v>466</v>
      </c>
      <c r="BB86" s="1"/>
      <c r="BC86" s="1"/>
      <c r="BD86" s="1"/>
      <c r="BE86" s="1"/>
      <c r="BF86" s="1"/>
      <c r="BG86" s="1"/>
      <c r="BH86" s="1"/>
      <c r="BI86" s="1"/>
      <c r="BJ86" s="1"/>
      <c r="BK86" s="1"/>
      <c r="BL86" s="1"/>
    </row>
    <row r="87" spans="1:64" s="78" customFormat="1">
      <c r="A87" s="81"/>
      <c r="B87" s="81" t="s">
        <v>480</v>
      </c>
      <c r="C87" s="81"/>
      <c r="D87" s="81" t="str">
        <f>Summary!K88</f>
        <v xml:space="preserve">Run an awareness campaign through on-farm demonstrations and undertake individual advisory farm visits on high risk farms, to reduce the amount of sediment, nutrients and chemicals entering a waterbody from farmland.  Educate the farming </v>
      </c>
      <c r="E87" s="91" t="str">
        <f>IF(Summary!F88="improve","No","Yes")</f>
        <v>No</v>
      </c>
      <c r="F87" s="81"/>
      <c r="G87" s="81" t="str">
        <f>Summary!L88</f>
        <v>To control or manage diffuse source inputs</v>
      </c>
      <c r="H87" s="81" t="str">
        <f>Summary!M88</f>
        <v>Reduce diffuse pollution at source</v>
      </c>
      <c r="I87" s="81" t="str">
        <f>Summary!N88</f>
        <v>Field &amp; Crop - Arable soils</v>
      </c>
      <c r="J87" s="81" t="str">
        <f>Summary!J88</f>
        <v>EM</v>
      </c>
      <c r="K87" s="81" t="str">
        <f>IF(Summary!B88&gt;1,"GB1060390"&amp;Summary!B88,"")</f>
        <v>GB106039017180</v>
      </c>
      <c r="L87" s="1" t="str">
        <f>Summary!V88</f>
        <v>Contribute to improvement to 1+ element.</v>
      </c>
      <c r="M87" s="1" t="str">
        <f>IF(Summary!W88="vc","Very Certain",IF(Summary!W88="UC","Uncertain",IF(Summary!W88="QC","Quite Certain","")))</f>
        <v>Uncertain</v>
      </c>
      <c r="N87" s="79" t="s">
        <v>528</v>
      </c>
      <c r="O87" s="79" t="str">
        <f>IF(Summary!P88="","",Summary!P88)</f>
        <v/>
      </c>
      <c r="P87" s="1"/>
      <c r="Q87" s="1"/>
      <c r="R87" s="1" t="s">
        <v>467</v>
      </c>
      <c r="S87" s="1" t="str">
        <f>Summary!S88</f>
        <v>EA, WLT, NFU , TW, UCL,KCL, RU,</v>
      </c>
      <c r="T87" s="1"/>
      <c r="U87" s="1"/>
      <c r="V87" s="6"/>
      <c r="W87" s="1"/>
      <c r="X87" s="1"/>
      <c r="Y87" s="1"/>
      <c r="Z87" s="1"/>
      <c r="AA87" s="1"/>
      <c r="AB87" s="1"/>
      <c r="AC87" s="1"/>
      <c r="AD87" s="1"/>
      <c r="AE87" s="1"/>
      <c r="AF87" s="1"/>
      <c r="AG87" s="1"/>
      <c r="AH87" s="1"/>
      <c r="AI87" s="1"/>
      <c r="AJ87" s="1"/>
      <c r="AK87" s="7"/>
      <c r="AL87" s="79"/>
      <c r="AM87" s="79"/>
      <c r="AN87" s="79"/>
      <c r="AO87" s="79"/>
      <c r="AP87" s="79"/>
      <c r="AQ87" s="79"/>
      <c r="AR87" s="79"/>
      <c r="AS87" s="79"/>
      <c r="AT87" s="79"/>
      <c r="AU87" s="1" t="str">
        <f>Summary!U88</f>
        <v>unfunded</v>
      </c>
      <c r="AV87" s="1"/>
      <c r="AW87" s="79" t="s">
        <v>34</v>
      </c>
      <c r="AX87" s="1"/>
      <c r="AY87" s="77">
        <v>41604</v>
      </c>
      <c r="AZ87" s="77">
        <v>41604</v>
      </c>
      <c r="BA87" s="1" t="s">
        <v>466</v>
      </c>
      <c r="BB87" s="1"/>
      <c r="BC87" s="1"/>
      <c r="BD87" s="1"/>
      <c r="BE87" s="1"/>
      <c r="BF87" s="1"/>
      <c r="BG87" s="1"/>
      <c r="BH87" s="1"/>
      <c r="BI87" s="1"/>
      <c r="BJ87" s="1"/>
      <c r="BK87" s="1"/>
      <c r="BL87" s="1"/>
    </row>
    <row r="88" spans="1:64" s="78" customFormat="1">
      <c r="A88" s="81"/>
      <c r="B88" s="81" t="s">
        <v>475</v>
      </c>
      <c r="C88" s="81"/>
      <c r="D88" s="81" t="str">
        <f>Summary!K89</f>
        <v>Use the Catchment Sensitive Farming initative to raise awareness and reduce pesticide\phosphate\sediment pollution in this waterbody.</v>
      </c>
      <c r="E88" s="91" t="str">
        <f>IF(Summary!F89="improve","No","Yes")</f>
        <v>No</v>
      </c>
      <c r="F88" s="81"/>
      <c r="G88" s="81" t="str">
        <f>Summary!L89</f>
        <v>To control or manage diffuse source inputs</v>
      </c>
      <c r="H88" s="81" t="str">
        <f>Summary!M89</f>
        <v>Reduce diffuse pollution at source</v>
      </c>
      <c r="I88" s="81" t="str">
        <f>Summary!N89</f>
        <v>Field &amp; Crop - Arable soils</v>
      </c>
      <c r="J88" s="81" t="str">
        <f>Summary!J89</f>
        <v>EM</v>
      </c>
      <c r="K88" s="81" t="str">
        <f>IF(Summary!B89&gt;1,"GB1060390"&amp;Summary!B89,"")</f>
        <v>GB106039017180</v>
      </c>
      <c r="L88" s="1" t="str">
        <f>Summary!V89</f>
        <v>Contribute to improvement to 1+ element.</v>
      </c>
      <c r="M88" s="1" t="str">
        <f>IF(Summary!W89="vc","Very Certain",IF(Summary!W89="UC","Uncertain",IF(Summary!W89="QC","Quite Certain","")))</f>
        <v>Uncertain</v>
      </c>
      <c r="N88" s="79" t="s">
        <v>528</v>
      </c>
      <c r="O88" s="79" t="str">
        <f>IF(Summary!P89="","",Summary!P89)</f>
        <v/>
      </c>
      <c r="P88" s="1"/>
      <c r="Q88" s="1"/>
      <c r="R88" s="1" t="s">
        <v>467</v>
      </c>
      <c r="S88" s="1" t="str">
        <f>Summary!S89</f>
        <v>EA, WLT, NFU , TW, UCL,KCL, RU,</v>
      </c>
      <c r="T88" s="1"/>
      <c r="U88" s="1"/>
      <c r="V88" s="6"/>
      <c r="W88" s="1"/>
      <c r="X88" s="1"/>
      <c r="Y88" s="1"/>
      <c r="Z88" s="1"/>
      <c r="AA88" s="1"/>
      <c r="AB88" s="1"/>
      <c r="AC88" s="1"/>
      <c r="AD88" s="1"/>
      <c r="AE88" s="1"/>
      <c r="AF88" s="1"/>
      <c r="AG88" s="1"/>
      <c r="AH88" s="1"/>
      <c r="AI88" s="1"/>
      <c r="AJ88" s="1"/>
      <c r="AK88" s="7"/>
      <c r="AL88" s="79"/>
      <c r="AM88" s="79"/>
      <c r="AN88" s="79"/>
      <c r="AO88" s="79"/>
      <c r="AP88" s="79"/>
      <c r="AQ88" s="79"/>
      <c r="AR88" s="79"/>
      <c r="AS88" s="79"/>
      <c r="AT88" s="79"/>
      <c r="AU88" s="1" t="str">
        <f>Summary!U89</f>
        <v>unfunded</v>
      </c>
      <c r="AV88" s="1"/>
      <c r="AW88" s="79" t="s">
        <v>62</v>
      </c>
      <c r="AX88" s="1"/>
      <c r="AY88" s="77">
        <v>41604</v>
      </c>
      <c r="AZ88" s="77">
        <v>41604</v>
      </c>
      <c r="BA88" s="1" t="s">
        <v>466</v>
      </c>
      <c r="BB88" s="1"/>
      <c r="BC88" s="1"/>
      <c r="BD88" s="1"/>
      <c r="BE88" s="1"/>
      <c r="BF88" s="1"/>
      <c r="BG88" s="1"/>
      <c r="BH88" s="1"/>
      <c r="BI88" s="1"/>
      <c r="BJ88" s="1"/>
      <c r="BK88" s="1"/>
      <c r="BL88" s="1"/>
    </row>
    <row r="89" spans="1:64" s="78" customFormat="1">
      <c r="A89" s="94" t="s">
        <v>483</v>
      </c>
      <c r="B89" s="94" t="s">
        <v>484</v>
      </c>
      <c r="C89" s="94"/>
      <c r="D89" s="94" t="str">
        <f>Summary!K90</f>
        <v>Use the Catchment Sensitive Farming initative to raise awareness and reduce pesticide\phosphate\sediment pollution in this waterbody.</v>
      </c>
      <c r="E89" s="91" t="str">
        <f>IF(Summary!F90="improve","No","Yes")</f>
        <v>No</v>
      </c>
      <c r="F89" s="94"/>
      <c r="G89" s="94" t="str">
        <f>Summary!L90</f>
        <v>To control or manage diffuse source inputs</v>
      </c>
      <c r="H89" s="94" t="str">
        <f>Summary!M90</f>
        <v>Reduce diffuse pollution at source</v>
      </c>
      <c r="I89" s="94" t="str">
        <f>Summary!N90</f>
        <v>Field &amp; Crop - Arable soils</v>
      </c>
      <c r="J89" s="94" t="str">
        <f>Summary!J90</f>
        <v>EM</v>
      </c>
      <c r="K89" s="94" t="str">
        <f>IF(Summary!B90&gt;1,"GB1060390"&amp;Summary!B90,"")</f>
        <v>GB106039017180</v>
      </c>
      <c r="L89" s="94" t="str">
        <f>Summary!V90</f>
        <v>Contribute to improvement to 1+ element.</v>
      </c>
      <c r="M89" s="94" t="str">
        <f>IF(Summary!W90="vc","Very Certain",IF(Summary!W90="UC","Uncertain",IF(Summary!W90="QC","Quite Certain","")))</f>
        <v>Uncertain</v>
      </c>
      <c r="N89" s="79" t="s">
        <v>528</v>
      </c>
      <c r="O89" s="79" t="str">
        <f>IF(Summary!P90="","",Summary!P90)</f>
        <v/>
      </c>
      <c r="P89" s="94"/>
      <c r="Q89" s="94"/>
      <c r="R89" s="94" t="s">
        <v>467</v>
      </c>
      <c r="S89" s="94" t="str">
        <f>Summary!S90</f>
        <v>EA, WLT, NFU , TW, UCL,KCL, RU,</v>
      </c>
      <c r="T89" s="94"/>
      <c r="U89" s="94"/>
      <c r="V89" s="6"/>
      <c r="W89" s="94"/>
      <c r="X89" s="94"/>
      <c r="Y89" s="94"/>
      <c r="Z89" s="94"/>
      <c r="AA89" s="94"/>
      <c r="AB89" s="94"/>
      <c r="AC89" s="94"/>
      <c r="AD89" s="94"/>
      <c r="AE89" s="94"/>
      <c r="AF89" s="94"/>
      <c r="AG89" s="94"/>
      <c r="AH89" s="94"/>
      <c r="AI89" s="94"/>
      <c r="AJ89" s="94"/>
      <c r="AK89" s="7"/>
      <c r="AL89" s="94"/>
      <c r="AM89" s="94"/>
      <c r="AN89" s="94"/>
      <c r="AO89" s="94"/>
      <c r="AP89" s="94"/>
      <c r="AQ89" s="94"/>
      <c r="AR89" s="94"/>
      <c r="AS89" s="94"/>
      <c r="AT89" s="94"/>
      <c r="AU89" s="94" t="str">
        <f>Summary!U90</f>
        <v>unfunded</v>
      </c>
      <c r="AV89" s="94"/>
      <c r="AW89" s="94" t="s">
        <v>62</v>
      </c>
      <c r="AX89" s="94"/>
      <c r="AY89" s="102">
        <v>41604</v>
      </c>
      <c r="AZ89" s="102">
        <v>41604</v>
      </c>
      <c r="BA89" s="94" t="s">
        <v>466</v>
      </c>
      <c r="BB89" s="94"/>
      <c r="BC89" s="94"/>
      <c r="BD89" s="94"/>
      <c r="BE89" s="94"/>
      <c r="BF89" s="94"/>
      <c r="BG89" s="94"/>
      <c r="BH89" s="94"/>
      <c r="BI89" s="94"/>
      <c r="BJ89" s="94"/>
      <c r="BK89" s="94"/>
      <c r="BL89" s="94"/>
    </row>
    <row r="90" spans="1:64" s="78" customFormat="1">
      <c r="A90" s="94" t="s">
        <v>473</v>
      </c>
      <c r="B90" s="94" t="s">
        <v>485</v>
      </c>
      <c r="C90" s="94"/>
      <c r="D90" s="94" t="str">
        <f>Summary!K91</f>
        <v>Castle Mill, lower wier and bypass channel and habitat enhancement.</v>
      </c>
      <c r="E90" s="91" t="str">
        <f>IF(Summary!F91="improve","No","Yes")</f>
        <v>No</v>
      </c>
      <c r="F90" s="94"/>
      <c r="G90" s="94" t="str">
        <f>Summary!L91</f>
        <v>Improve modified habitats</v>
      </c>
      <c r="H90" s="94" t="str">
        <f>Summary!M91</f>
        <v>Removal or easement of barriers to fish migration</v>
      </c>
      <c r="I90" s="94" t="str">
        <f>Summary!N91</f>
        <v>Improvements to longitudinal connectivity</v>
      </c>
      <c r="J90" s="94" t="str">
        <f>Summary!J91</f>
        <v>Fisheries</v>
      </c>
      <c r="K90" s="94" t="str">
        <f>IF(Summary!B91&gt;1,"GB1060390"&amp;Summary!B91,"")</f>
        <v>GB106039017240</v>
      </c>
      <c r="L90" s="94" t="str">
        <f>Summary!V91</f>
        <v>Contribute to improvement of 1 elelment</v>
      </c>
      <c r="M90" s="94" t="str">
        <f>IF(Summary!W91="vc","Very Certain",IF(Summary!W91="UC","Uncertain",IF(Summary!W91="QC","Quite Certain","")))</f>
        <v>Very Certain</v>
      </c>
      <c r="N90" s="79" t="s">
        <v>528</v>
      </c>
      <c r="O90" s="79" t="str">
        <f>IF(Summary!P91="","",Summary!P91)</f>
        <v>2km</v>
      </c>
      <c r="P90" s="94"/>
      <c r="Q90" s="94"/>
      <c r="R90" s="94" t="s">
        <v>467</v>
      </c>
      <c r="S90" s="94" t="str">
        <f>Summary!S91</f>
        <v>landowner</v>
      </c>
      <c r="T90" s="94"/>
      <c r="U90" s="94"/>
      <c r="V90" s="6"/>
      <c r="W90" s="94"/>
      <c r="X90" s="94"/>
      <c r="Y90" s="94"/>
      <c r="Z90" s="94"/>
      <c r="AA90" s="94"/>
      <c r="AB90" s="94"/>
      <c r="AC90" s="94"/>
      <c r="AD90" s="94"/>
      <c r="AE90" s="94"/>
      <c r="AF90" s="94"/>
      <c r="AG90" s="94"/>
      <c r="AH90" s="94"/>
      <c r="AI90" s="94"/>
      <c r="AJ90" s="94"/>
      <c r="AK90" s="7" t="s">
        <v>151</v>
      </c>
      <c r="AL90" s="94"/>
      <c r="AM90" s="94"/>
      <c r="AN90" s="94"/>
      <c r="AO90" s="94"/>
      <c r="AP90" s="94"/>
      <c r="AQ90" s="94"/>
      <c r="AR90" s="94"/>
      <c r="AS90" s="94"/>
      <c r="AT90" s="94"/>
      <c r="AU90" s="94">
        <f>Summary!U91</f>
        <v>0</v>
      </c>
      <c r="AV90" s="94"/>
      <c r="AW90" s="94" t="s">
        <v>34</v>
      </c>
      <c r="AX90" s="94"/>
      <c r="AY90" s="102">
        <v>41604</v>
      </c>
      <c r="AZ90" s="102">
        <v>41604</v>
      </c>
      <c r="BA90" s="94" t="s">
        <v>466</v>
      </c>
      <c r="BB90" s="94"/>
      <c r="BC90" s="94"/>
      <c r="BD90" s="94"/>
      <c r="BE90" s="94"/>
      <c r="BF90" s="94"/>
      <c r="BG90" s="94"/>
      <c r="BH90" s="94"/>
      <c r="BI90" s="94"/>
      <c r="BJ90" s="94"/>
      <c r="BK90" s="94"/>
      <c r="BL90" s="94"/>
    </row>
    <row r="91" spans="1:64" s="78" customFormat="1">
      <c r="A91" s="94" t="s">
        <v>473</v>
      </c>
      <c r="B91" s="94" t="s">
        <v>485</v>
      </c>
      <c r="C91" s="94"/>
      <c r="D91" s="94" t="str">
        <f>Summary!K92</f>
        <v>Creation of buffer strips to reduce land run off</v>
      </c>
      <c r="E91" s="91" t="str">
        <f>IF(Summary!F92="improve","No","Yes")</f>
        <v>No</v>
      </c>
      <c r="F91" s="94"/>
      <c r="G91" s="94" t="str">
        <f>Summary!L92</f>
        <v>To control or manage diffuse source inputs</v>
      </c>
      <c r="H91" s="94" t="str">
        <f>Summary!M92</f>
        <v>Reduce diffuse pollution pathways (i.e. control entry to water environment)</v>
      </c>
      <c r="I91" s="94" t="str">
        <f>Summary!N92</f>
        <v>Riparian management</v>
      </c>
      <c r="J91" s="94" t="str">
        <f>Summary!J92</f>
        <v>EM</v>
      </c>
      <c r="K91" s="94" t="str">
        <f>IF(Summary!B92&gt;1,"GB1060390"&amp;Summary!B92,"")</f>
        <v>GB106039017240</v>
      </c>
      <c r="L91" s="94" t="str">
        <f>Summary!V92</f>
        <v>Contribute to improvement to 1+ element.</v>
      </c>
      <c r="M91" s="94" t="str">
        <f>IF(Summary!W92="vc","Very Certain",IF(Summary!W92="UC","Uncertain",IF(Summary!W92="QC","Quite Certain","")))</f>
        <v>Uncertain</v>
      </c>
      <c r="N91" s="79" t="s">
        <v>527</v>
      </c>
      <c r="O91" s="79" t="str">
        <f>IF(Summary!P92="","",Summary!P92)</f>
        <v/>
      </c>
      <c r="P91" s="94"/>
      <c r="Q91" s="94"/>
      <c r="R91" s="94" t="s">
        <v>467</v>
      </c>
      <c r="S91" s="94" t="str">
        <f>Summary!S92</f>
        <v>EA, WLT, NFU , TW, UCL,KCL, RU,</v>
      </c>
      <c r="T91" s="94"/>
      <c r="U91" s="94"/>
      <c r="V91" s="6"/>
      <c r="W91" s="94"/>
      <c r="X91" s="94"/>
      <c r="Y91" s="94"/>
      <c r="Z91" s="94"/>
      <c r="AA91" s="94"/>
      <c r="AB91" s="94"/>
      <c r="AC91" s="94"/>
      <c r="AD91" s="94"/>
      <c r="AE91" s="94"/>
      <c r="AF91" s="94"/>
      <c r="AG91" s="94"/>
      <c r="AH91" s="94"/>
      <c r="AI91" s="94"/>
      <c r="AJ91" s="94"/>
      <c r="AK91" s="7"/>
      <c r="AL91" s="94"/>
      <c r="AM91" s="94"/>
      <c r="AN91" s="94"/>
      <c r="AO91" s="94"/>
      <c r="AP91" s="94"/>
      <c r="AQ91" s="94"/>
      <c r="AR91" s="94"/>
      <c r="AS91" s="94"/>
      <c r="AT91" s="94"/>
      <c r="AU91" s="94" t="str">
        <f>Summary!U92</f>
        <v>unfunded</v>
      </c>
      <c r="AV91" s="94"/>
      <c r="AW91" s="94" t="s">
        <v>34</v>
      </c>
      <c r="AX91" s="94"/>
      <c r="AY91" s="102">
        <v>41604</v>
      </c>
      <c r="AZ91" s="102">
        <v>41604</v>
      </c>
      <c r="BA91" s="94" t="s">
        <v>466</v>
      </c>
      <c r="BB91" s="94"/>
      <c r="BC91" s="94"/>
      <c r="BD91" s="94"/>
      <c r="BE91" s="94"/>
      <c r="BF91" s="94"/>
      <c r="BG91" s="94"/>
      <c r="BH91" s="94"/>
      <c r="BI91" s="94"/>
      <c r="BJ91" s="94"/>
      <c r="BK91" s="94"/>
      <c r="BL91" s="94"/>
    </row>
    <row r="92" spans="1:64" s="78" customFormat="1">
      <c r="A92" s="94" t="s">
        <v>473</v>
      </c>
      <c r="B92" s="94" t="s">
        <v>485</v>
      </c>
      <c r="C92" s="94"/>
      <c r="D92" s="94" t="str">
        <f>Summary!K93</f>
        <v>Dipley Mill complex (5 structures) technical and bypass, as well as habitat enhancement.</v>
      </c>
      <c r="E92" s="91" t="str">
        <f>IF(Summary!F93="improve","No","Yes")</f>
        <v>No</v>
      </c>
      <c r="F92" s="94"/>
      <c r="G92" s="94" t="str">
        <f>Summary!L93</f>
        <v>Improve modified habitats</v>
      </c>
      <c r="H92" s="94" t="str">
        <f>Summary!M93</f>
        <v>Removal or easement of barriers to fish migration</v>
      </c>
      <c r="I92" s="94" t="str">
        <f>Summary!N93</f>
        <v>Improvements to longitudinal connectivity</v>
      </c>
      <c r="J92" s="94" t="str">
        <f>Summary!J93</f>
        <v>Fisheries</v>
      </c>
      <c r="K92" s="94" t="str">
        <f>IF(Summary!B93&gt;1,"GB1060390"&amp;Summary!B93,"")</f>
        <v>GB106039017240</v>
      </c>
      <c r="L92" s="94" t="str">
        <f>Summary!V93</f>
        <v>Contribute to improvement of 1 elelment</v>
      </c>
      <c r="M92" s="94" t="str">
        <f>IF(Summary!W93="vc","Very Certain",IF(Summary!W93="UC","Uncertain",IF(Summary!W93="QC","Quite Certain","")))</f>
        <v>Very Certain</v>
      </c>
      <c r="N92" s="79" t="s">
        <v>528</v>
      </c>
      <c r="O92" s="79" t="str">
        <f>IF(Summary!P93="","",Summary!P93)</f>
        <v>3km</v>
      </c>
      <c r="P92" s="94"/>
      <c r="Q92" s="94"/>
      <c r="R92" s="94" t="s">
        <v>467</v>
      </c>
      <c r="S92" s="94" t="str">
        <f>Summary!S93</f>
        <v>landowner</v>
      </c>
      <c r="T92" s="94"/>
      <c r="U92" s="94"/>
      <c r="V92" s="6" t="s">
        <v>195</v>
      </c>
      <c r="W92" s="94"/>
      <c r="X92" s="94"/>
      <c r="Y92" s="94"/>
      <c r="Z92" s="94"/>
      <c r="AA92" s="94"/>
      <c r="AB92" s="94"/>
      <c r="AC92" s="94"/>
      <c r="AD92" s="94"/>
      <c r="AE92" s="94"/>
      <c r="AF92" s="94"/>
      <c r="AG92" s="94"/>
      <c r="AH92" s="94"/>
      <c r="AI92" s="94"/>
      <c r="AJ92" s="94"/>
      <c r="AK92" s="7" t="s">
        <v>145</v>
      </c>
      <c r="AL92" s="94"/>
      <c r="AM92" s="94"/>
      <c r="AN92" s="94"/>
      <c r="AO92" s="94"/>
      <c r="AP92" s="94"/>
      <c r="AQ92" s="94"/>
      <c r="AR92" s="94"/>
      <c r="AS92" s="94"/>
      <c r="AT92" s="94"/>
      <c r="AU92" s="94">
        <f>Summary!U93</f>
        <v>0</v>
      </c>
      <c r="AV92" s="94"/>
      <c r="AW92" s="94" t="s">
        <v>34</v>
      </c>
      <c r="AX92" s="94"/>
      <c r="AY92" s="102">
        <v>41604</v>
      </c>
      <c r="AZ92" s="102">
        <v>41604</v>
      </c>
      <c r="BA92" s="94" t="s">
        <v>466</v>
      </c>
      <c r="BB92" s="94"/>
      <c r="BC92" s="94"/>
      <c r="BD92" s="94"/>
      <c r="BE92" s="94"/>
      <c r="BF92" s="94"/>
      <c r="BG92" s="94"/>
      <c r="BH92" s="94"/>
      <c r="BI92" s="94"/>
      <c r="BJ92" s="94"/>
      <c r="BK92" s="94"/>
      <c r="BL92" s="94"/>
    </row>
    <row r="93" spans="1:64" s="80" customFormat="1">
      <c r="A93" s="94" t="s">
        <v>473</v>
      </c>
      <c r="B93" s="94" t="s">
        <v>485</v>
      </c>
      <c r="C93" s="94"/>
      <c r="D93" s="94" t="str">
        <f>Summary!K94</f>
        <v>Educate Mill owners on connectivity and flow.</v>
      </c>
      <c r="E93" s="91" t="str">
        <f>IF(Summary!F94="improve","No","Yes")</f>
        <v>No</v>
      </c>
      <c r="F93" s="94"/>
      <c r="G93" s="94" t="str">
        <f>Summary!L94</f>
        <v>Improve modified habitats</v>
      </c>
      <c r="H93" s="94" t="str">
        <f>Summary!M94</f>
        <v>Removal or easement of barriers to fish migration</v>
      </c>
      <c r="I93" s="94" t="str">
        <f>Summary!N94</f>
        <v>Improvements to longitudinal connectivity</v>
      </c>
      <c r="J93" s="94" t="str">
        <f>Summary!J94</f>
        <v>Fisheries</v>
      </c>
      <c r="K93" s="94" t="str">
        <f>IF(Summary!B94&gt;1,"GB1060390"&amp;Summary!B94,"")</f>
        <v>GB106039017240</v>
      </c>
      <c r="L93" s="94" t="str">
        <f>Summary!V94</f>
        <v>Contribute to improvement of 1 elelment</v>
      </c>
      <c r="M93" s="94" t="str">
        <f>IF(Summary!W94="vc","Very Certain",IF(Summary!W94="UC","Uncertain",IF(Summary!W94="QC","Quite Certain","")))</f>
        <v>Uncertain</v>
      </c>
      <c r="N93" s="79" t="s">
        <v>527</v>
      </c>
      <c r="O93" s="79" t="str">
        <f>IF(Summary!P94="","",Summary!P94)</f>
        <v/>
      </c>
      <c r="P93" s="94"/>
      <c r="Q93" s="94"/>
      <c r="R93" s="94" t="s">
        <v>467</v>
      </c>
      <c r="S93" s="94" t="str">
        <f>Summary!S94</f>
        <v>WWPS</v>
      </c>
      <c r="T93" s="94"/>
      <c r="U93" s="94"/>
      <c r="V93" s="6"/>
      <c r="W93" s="94"/>
      <c r="X93" s="94"/>
      <c r="Y93" s="94"/>
      <c r="Z93" s="94"/>
      <c r="AA93" s="94"/>
      <c r="AB93" s="94"/>
      <c r="AC93" s="94"/>
      <c r="AD93" s="94"/>
      <c r="AE93" s="94"/>
      <c r="AF93" s="94"/>
      <c r="AG93" s="94"/>
      <c r="AH93" s="94"/>
      <c r="AI93" s="94"/>
      <c r="AJ93" s="94"/>
      <c r="AK93" s="7" t="s">
        <v>260</v>
      </c>
      <c r="AL93" s="94"/>
      <c r="AM93" s="94"/>
      <c r="AN93" s="94"/>
      <c r="AO93" s="94"/>
      <c r="AP93" s="94"/>
      <c r="AQ93" s="94"/>
      <c r="AR93" s="94"/>
      <c r="AS93" s="94"/>
      <c r="AT93" s="94"/>
      <c r="AU93" s="94">
        <f>Summary!U94</f>
        <v>0</v>
      </c>
      <c r="AV93" s="94"/>
      <c r="AW93" s="94" t="s">
        <v>34</v>
      </c>
      <c r="AX93" s="94"/>
      <c r="AY93" s="102">
        <v>41604</v>
      </c>
      <c r="AZ93" s="102">
        <v>41604</v>
      </c>
      <c r="BA93" s="94" t="s">
        <v>466</v>
      </c>
      <c r="BB93" s="94"/>
      <c r="BC93" s="94"/>
      <c r="BD93" s="94"/>
      <c r="BE93" s="94"/>
      <c r="BF93" s="94"/>
      <c r="BG93" s="94"/>
      <c r="BH93" s="94"/>
      <c r="BI93" s="94"/>
      <c r="BJ93" s="94"/>
      <c r="BK93" s="94"/>
      <c r="BL93" s="94"/>
    </row>
    <row r="94" spans="1:64" s="80" customFormat="1">
      <c r="A94" s="81"/>
      <c r="B94" s="81" t="s">
        <v>480</v>
      </c>
      <c r="C94" s="81"/>
      <c r="D94" s="81" t="str">
        <f>Summary!K95</f>
        <v>Habitat enhancemets to ensure that weirs at Lodge Farm complex (7 weirs) and gauging weir ar e passable.</v>
      </c>
      <c r="E94" s="91" t="str">
        <f>IF(Summary!F95="improve","No","Yes")</f>
        <v>No</v>
      </c>
      <c r="F94" s="81"/>
      <c r="G94" s="81" t="str">
        <f>Summary!L95</f>
        <v>Improve modified habitats</v>
      </c>
      <c r="H94" s="81" t="str">
        <f>Summary!M95</f>
        <v>Removal or easement of barriers to fish migration</v>
      </c>
      <c r="I94" s="81" t="str">
        <f>Summary!N95</f>
        <v>Improvements to longitudinal connectivity</v>
      </c>
      <c r="J94" s="81" t="str">
        <f>Summary!J95</f>
        <v>Fisheries</v>
      </c>
      <c r="K94" s="81" t="str">
        <f>IF(Summary!B95&gt;1,"GB1060390"&amp;Summary!B95,"")</f>
        <v>GB106039017240</v>
      </c>
      <c r="L94" s="1" t="str">
        <f>Summary!V95</f>
        <v>Contribute to improvement of 1 elelment</v>
      </c>
      <c r="M94" s="1" t="str">
        <f>IF(Summary!W95="vc","Very Certain",IF(Summary!W95="UC","Uncertain",IF(Summary!W95="QC","Quite Certain","")))</f>
        <v>Very Certain</v>
      </c>
      <c r="N94" s="79" t="s">
        <v>528</v>
      </c>
      <c r="O94" s="79" t="str">
        <f>IF(Summary!P95="","",Summary!P95)</f>
        <v>1km</v>
      </c>
      <c r="P94" s="1"/>
      <c r="Q94" s="1"/>
      <c r="R94" s="1" t="s">
        <v>467</v>
      </c>
      <c r="S94" s="1" t="str">
        <f>Summary!S95</f>
        <v>landowner</v>
      </c>
      <c r="T94" s="1"/>
      <c r="U94" s="1"/>
      <c r="V94" s="11"/>
      <c r="W94" s="1"/>
      <c r="X94" s="1"/>
      <c r="Y94" s="1"/>
      <c r="Z94" s="1"/>
      <c r="AA94" s="1"/>
      <c r="AB94" s="1"/>
      <c r="AC94" s="1"/>
      <c r="AD94" s="1"/>
      <c r="AE94" s="1"/>
      <c r="AF94" s="1"/>
      <c r="AG94" s="1"/>
      <c r="AH94" s="1"/>
      <c r="AI94" s="1"/>
      <c r="AJ94" s="1"/>
      <c r="AK94" s="9" t="s">
        <v>149</v>
      </c>
      <c r="AL94" s="79"/>
      <c r="AM94" s="79"/>
      <c r="AN94" s="79"/>
      <c r="AO94" s="79"/>
      <c r="AP94" s="79"/>
      <c r="AQ94" s="79"/>
      <c r="AR94" s="79"/>
      <c r="AS94" s="79"/>
      <c r="AT94" s="79"/>
      <c r="AU94" s="1">
        <f>Summary!U95</f>
        <v>0</v>
      </c>
      <c r="AV94" s="1"/>
      <c r="AW94" s="79" t="s">
        <v>34</v>
      </c>
      <c r="AX94" s="1"/>
      <c r="AY94" s="77">
        <v>41604</v>
      </c>
      <c r="AZ94" s="77">
        <v>41604</v>
      </c>
      <c r="BA94" s="1" t="s">
        <v>466</v>
      </c>
      <c r="BB94" s="1"/>
      <c r="BC94" s="1"/>
      <c r="BD94" s="1"/>
      <c r="BE94" s="1"/>
      <c r="BF94" s="1"/>
      <c r="BG94" s="1"/>
      <c r="BH94" s="1"/>
      <c r="BI94" s="1"/>
      <c r="BJ94" s="1"/>
      <c r="BK94" s="1"/>
      <c r="BL94" s="1"/>
    </row>
    <row r="95" spans="1:64" s="82" customFormat="1">
      <c r="A95" s="93"/>
      <c r="B95" s="93"/>
      <c r="C95" s="93"/>
      <c r="D95" s="93" t="str">
        <f>Summary!K96</f>
        <v>Poland Mill structures, technical fish pass or removal and habitat enhancement.</v>
      </c>
      <c r="E95" s="91" t="str">
        <f>IF(Summary!F96="improve","No","Yes")</f>
        <v>No</v>
      </c>
      <c r="F95" s="93"/>
      <c r="G95" s="93" t="str">
        <f>Summary!L96</f>
        <v>Improve modified habitats</v>
      </c>
      <c r="H95" s="93" t="str">
        <f>Summary!M96</f>
        <v>Removal or easement of barriers to fish migration</v>
      </c>
      <c r="I95" s="93" t="str">
        <f>Summary!N96</f>
        <v>Improvements to longitudinal connectivity</v>
      </c>
      <c r="J95" s="93" t="str">
        <f>Summary!J96</f>
        <v>Fisheries</v>
      </c>
      <c r="K95" s="93" t="str">
        <f>IF(Summary!B96&gt;1,"GB1060390"&amp;Summary!B96,"")</f>
        <v>GB106039017240</v>
      </c>
      <c r="L95" s="93" t="str">
        <f>Summary!V96</f>
        <v>Contribute to improvement of 1 elelment</v>
      </c>
      <c r="M95" s="93" t="str">
        <f>IF(Summary!W96="vc","Very Certain",IF(Summary!W96="UC","Uncertain",IF(Summary!W96="QC","Quite Certain","")))</f>
        <v>Very Certain</v>
      </c>
      <c r="N95" s="79" t="s">
        <v>528</v>
      </c>
      <c r="O95" s="79" t="str">
        <f>IF(Summary!P96="","",Summary!P96)</f>
        <v>2km</v>
      </c>
      <c r="P95" s="93"/>
      <c r="Q95" s="93"/>
      <c r="R95" s="93" t="s">
        <v>467</v>
      </c>
      <c r="S95" s="93" t="str">
        <f>Summary!S96</f>
        <v>landowner</v>
      </c>
      <c r="T95" s="93"/>
      <c r="U95" s="93"/>
      <c r="V95" s="11" t="s">
        <v>176</v>
      </c>
      <c r="W95" s="93"/>
      <c r="X95" s="93"/>
      <c r="Y95" s="93"/>
      <c r="Z95" s="93"/>
      <c r="AA95" s="93"/>
      <c r="AB95" s="93"/>
      <c r="AC95" s="93"/>
      <c r="AD95" s="93"/>
      <c r="AE95" s="93"/>
      <c r="AF95" s="93"/>
      <c r="AG95" s="93"/>
      <c r="AH95" s="93"/>
      <c r="AI95" s="93"/>
      <c r="AJ95" s="93"/>
      <c r="AK95" s="9" t="s">
        <v>148</v>
      </c>
      <c r="AL95" s="97"/>
      <c r="AM95" s="97"/>
      <c r="AN95" s="97"/>
      <c r="AO95" s="97"/>
      <c r="AP95" s="97"/>
      <c r="AQ95" s="97"/>
      <c r="AR95" s="97"/>
      <c r="AS95" s="97"/>
      <c r="AT95" s="97"/>
      <c r="AU95" s="93">
        <f>Summary!U96</f>
        <v>0</v>
      </c>
      <c r="AV95" s="93"/>
      <c r="AW95" s="99" t="s">
        <v>34</v>
      </c>
      <c r="AX95" s="93"/>
      <c r="AY95" s="101">
        <v>41604</v>
      </c>
      <c r="AZ95" s="101">
        <v>41604</v>
      </c>
      <c r="BA95" s="93" t="s">
        <v>466</v>
      </c>
      <c r="BB95" s="93"/>
      <c r="BC95" s="93"/>
      <c r="BD95" s="93"/>
      <c r="BE95" s="93"/>
      <c r="BF95" s="93"/>
      <c r="BG95" s="93"/>
      <c r="BH95" s="93"/>
      <c r="BI95" s="93"/>
      <c r="BJ95" s="93"/>
      <c r="BK95" s="93"/>
      <c r="BL95" s="93"/>
    </row>
    <row r="96" spans="1:64" s="82" customFormat="1">
      <c r="A96" s="104" t="s">
        <v>524</v>
      </c>
      <c r="B96" s="104" t="s">
        <v>525</v>
      </c>
      <c r="C96" s="104"/>
      <c r="D96" s="104" t="str">
        <f>Summary!K97</f>
        <v>Provide advice and training on identification, control and disposal of invasive non-native species to all relevant groups and encourage monitoring schemes. Rolled out through partner organisations BVCP, LFCC etc. Advertise the need for authorisation from the Environment Agency and that traps need to be compliant.</v>
      </c>
      <c r="E96" s="91" t="str">
        <f>IF(Summary!F97="improve","No","Yes")</f>
        <v>No</v>
      </c>
      <c r="F96" s="104"/>
      <c r="G96" s="104" t="str">
        <f>Summary!L97</f>
        <v>Control or manage invasive species.</v>
      </c>
      <c r="H96" s="104" t="str">
        <f>Summary!M97</f>
        <v>Building awareness and understanding.</v>
      </c>
      <c r="I96" s="104" t="str">
        <f>Summary!N97</f>
        <v>Seek sustainable and cost-effective methods for managing established invasions of species.</v>
      </c>
      <c r="J96" s="104" t="str">
        <f>Summary!J97</f>
        <v>Fisheries</v>
      </c>
      <c r="K96" s="104" t="str">
        <f>IF(Summary!B97&gt;1,"GB1060390"&amp;Summary!B97,"")</f>
        <v>GB106039017240</v>
      </c>
      <c r="L96" s="104" t="str">
        <f>Summary!V97</f>
        <v>No deterioration</v>
      </c>
      <c r="M96" s="104" t="str">
        <f>IF(Summary!W97="vc","Very Certain",IF(Summary!W97="UC","Uncertain",IF(Summary!W97="QC","Quite Certain","")))</f>
        <v>Uncertain</v>
      </c>
      <c r="N96" s="79" t="s">
        <v>528</v>
      </c>
      <c r="O96" s="79" t="str">
        <f>IF(Summary!P97="","",Summary!P97)</f>
        <v>Catchment</v>
      </c>
      <c r="P96" s="104"/>
      <c r="Q96" s="104"/>
      <c r="R96" s="104" t="s">
        <v>467</v>
      </c>
      <c r="S96" s="104" t="str">
        <f>Summary!S97</f>
        <v>LFCC, NE, BVCP, WPS</v>
      </c>
      <c r="T96" s="104"/>
      <c r="U96" s="104"/>
      <c r="V96" s="22" t="s">
        <v>60</v>
      </c>
      <c r="W96" s="104"/>
      <c r="X96" s="104"/>
      <c r="Y96" s="104"/>
      <c r="Z96" s="104"/>
      <c r="AA96" s="104"/>
      <c r="AB96" s="104"/>
      <c r="AC96" s="104"/>
      <c r="AD96" s="104"/>
      <c r="AE96" s="104"/>
      <c r="AF96" s="104"/>
      <c r="AG96" s="104"/>
      <c r="AH96" s="104"/>
      <c r="AI96" s="104"/>
      <c r="AJ96" s="104"/>
      <c r="AK96" s="7" t="s">
        <v>263</v>
      </c>
      <c r="AL96" s="105"/>
      <c r="AM96" s="105"/>
      <c r="AN96" s="105"/>
      <c r="AO96" s="105"/>
      <c r="AP96" s="105"/>
      <c r="AQ96" s="105"/>
      <c r="AR96" s="105"/>
      <c r="AS96" s="105"/>
      <c r="AT96" s="105"/>
      <c r="AU96" s="104">
        <f>Summary!U97</f>
        <v>0</v>
      </c>
      <c r="AV96" s="104"/>
      <c r="AW96" s="105" t="s">
        <v>34</v>
      </c>
      <c r="AX96" s="104"/>
      <c r="AY96" s="106">
        <v>41604</v>
      </c>
      <c r="AZ96" s="106">
        <v>41604</v>
      </c>
      <c r="BA96" s="104" t="s">
        <v>466</v>
      </c>
      <c r="BB96" s="104"/>
      <c r="BC96" s="104"/>
      <c r="BD96" s="104"/>
      <c r="BE96" s="104"/>
      <c r="BF96" s="104"/>
      <c r="BG96" s="104"/>
      <c r="BH96" s="104"/>
      <c r="BI96" s="104"/>
      <c r="BJ96" s="104"/>
      <c r="BK96" s="104"/>
      <c r="BL96" s="104"/>
    </row>
    <row r="97" spans="1:64" s="82" customFormat="1">
      <c r="A97" s="122" t="s">
        <v>489</v>
      </c>
      <c r="B97" s="122" t="s">
        <v>490</v>
      </c>
      <c r="C97" s="122"/>
      <c r="D97" s="122" t="str">
        <f>Summary!K98</f>
        <v>remove weir d/s Whitwater Mill, Scotts Farm and habitat enhancement.</v>
      </c>
      <c r="E97" s="91" t="str">
        <f>IF(Summary!F98="improve","No","Yes")</f>
        <v>No</v>
      </c>
      <c r="F97" s="122"/>
      <c r="G97" s="122" t="str">
        <f>Summary!L98</f>
        <v>Improve modified habitats</v>
      </c>
      <c r="H97" s="122" t="str">
        <f>Summary!M98</f>
        <v>Removal or easement of barriers to fish migration</v>
      </c>
      <c r="I97" s="122" t="str">
        <f>Summary!N98</f>
        <v>Improvements to longitudinal connectivity</v>
      </c>
      <c r="J97" s="122" t="str">
        <f>Summary!J98</f>
        <v>Fisheries</v>
      </c>
      <c r="K97" s="122" t="str">
        <f>IF(Summary!B98&gt;1,"GB1060390"&amp;Summary!B98,"")</f>
        <v>GB106039017240</v>
      </c>
      <c r="L97" s="122" t="str">
        <f>Summary!V98</f>
        <v>Contribute to improvement of 1 elelment</v>
      </c>
      <c r="M97" s="122" t="str">
        <f>IF(Summary!W98="vc","Very Certain",IF(Summary!W98="UC","Uncertain",IF(Summary!W98="QC","Quite Certain","")))</f>
        <v>Very Certain</v>
      </c>
      <c r="N97" s="79" t="s">
        <v>528</v>
      </c>
      <c r="O97" s="79" t="str">
        <f>IF(Summary!P98="","",Summary!P98)</f>
        <v>1km</v>
      </c>
      <c r="P97" s="122"/>
      <c r="Q97" s="122"/>
      <c r="R97" s="122" t="s">
        <v>467</v>
      </c>
      <c r="S97" s="122" t="str">
        <f>Summary!S98</f>
        <v>Landowner Parish Council</v>
      </c>
      <c r="T97" s="122"/>
      <c r="U97" s="122"/>
      <c r="V97" s="6" t="s">
        <v>176</v>
      </c>
      <c r="W97" s="122"/>
      <c r="X97" s="122"/>
      <c r="Y97" s="122"/>
      <c r="Z97" s="122"/>
      <c r="AA97" s="122"/>
      <c r="AB97" s="122"/>
      <c r="AC97" s="122"/>
      <c r="AD97" s="122"/>
      <c r="AE97" s="122"/>
      <c r="AF97" s="122"/>
      <c r="AG97" s="122"/>
      <c r="AH97" s="122"/>
      <c r="AI97" s="122"/>
      <c r="AJ97" s="122"/>
      <c r="AK97" s="7" t="s">
        <v>146</v>
      </c>
      <c r="AL97" s="122"/>
      <c r="AM97" s="122"/>
      <c r="AN97" s="122"/>
      <c r="AO97" s="122"/>
      <c r="AP97" s="122"/>
      <c r="AQ97" s="122"/>
      <c r="AR97" s="122"/>
      <c r="AS97" s="122"/>
      <c r="AT97" s="122"/>
      <c r="AU97" s="122">
        <f>Summary!U98</f>
        <v>0</v>
      </c>
      <c r="AV97" s="122"/>
      <c r="AW97" s="122" t="s">
        <v>34</v>
      </c>
      <c r="AX97" s="122"/>
      <c r="AY97" s="133">
        <v>41604</v>
      </c>
      <c r="AZ97" s="133">
        <v>41604</v>
      </c>
      <c r="BA97" s="122" t="s">
        <v>466</v>
      </c>
      <c r="BB97" s="122"/>
      <c r="BC97" s="122"/>
      <c r="BD97" s="122"/>
      <c r="BE97" s="122"/>
      <c r="BF97" s="122"/>
      <c r="BG97" s="122"/>
      <c r="BH97" s="122"/>
      <c r="BI97" s="122"/>
      <c r="BJ97" s="122"/>
      <c r="BK97" s="122"/>
      <c r="BL97" s="122"/>
    </row>
    <row r="98" spans="1:64" s="82" customFormat="1">
      <c r="A98" s="122" t="s">
        <v>489</v>
      </c>
      <c r="B98" s="122" t="s">
        <v>491</v>
      </c>
      <c r="C98" s="122"/>
      <c r="D98" s="122" t="str">
        <f>Summary!K99</f>
        <v>Risley Mill, bypass channel/easement and habitat enhancement.</v>
      </c>
      <c r="E98" s="91" t="str">
        <f>IF(Summary!F99="improve","No","Yes")</f>
        <v>No</v>
      </c>
      <c r="F98" s="122"/>
      <c r="G98" s="122" t="str">
        <f>Summary!L99</f>
        <v>Improve modified habitats</v>
      </c>
      <c r="H98" s="122" t="str">
        <f>Summary!M99</f>
        <v>Removal or easement of barriers to fish migration</v>
      </c>
      <c r="I98" s="122" t="str">
        <f>Summary!N99</f>
        <v>Improvements to longitudinal connectivity</v>
      </c>
      <c r="J98" s="122" t="str">
        <f>Summary!J99</f>
        <v>Fisheries</v>
      </c>
      <c r="K98" s="122" t="str">
        <f>IF(Summary!B99&gt;1,"GB1060390"&amp;Summary!B99,"")</f>
        <v>GB106039017240</v>
      </c>
      <c r="L98" s="122" t="str">
        <f>Summary!V99</f>
        <v>Contribute to improvement of 1 elelment</v>
      </c>
      <c r="M98" s="122" t="str">
        <f>IF(Summary!W99="vc","Very Certain",IF(Summary!W99="UC","Uncertain",IF(Summary!W99="QC","Quite Certain","")))</f>
        <v>Very Certain</v>
      </c>
      <c r="N98" s="79" t="s">
        <v>528</v>
      </c>
      <c r="O98" s="79" t="str">
        <f>IF(Summary!P99="","",Summary!P99)</f>
        <v>6 km</v>
      </c>
      <c r="P98" s="122"/>
      <c r="Q98" s="122"/>
      <c r="R98" s="122" t="s">
        <v>467</v>
      </c>
      <c r="S98" s="122" t="str">
        <f>Summary!S99</f>
        <v>landowaner</v>
      </c>
      <c r="T98" s="122"/>
      <c r="U98" s="122"/>
      <c r="V98" s="6" t="s">
        <v>176</v>
      </c>
      <c r="W98" s="122"/>
      <c r="X98" s="122"/>
      <c r="Y98" s="122"/>
      <c r="Z98" s="122"/>
      <c r="AA98" s="122"/>
      <c r="AB98" s="122"/>
      <c r="AC98" s="122"/>
      <c r="AD98" s="122"/>
      <c r="AE98" s="122"/>
      <c r="AF98" s="122"/>
      <c r="AG98" s="122"/>
      <c r="AH98" s="122"/>
      <c r="AI98" s="122"/>
      <c r="AJ98" s="122"/>
      <c r="AK98" s="9" t="s">
        <v>144</v>
      </c>
      <c r="AL98" s="122"/>
      <c r="AM98" s="122"/>
      <c r="AN98" s="122"/>
      <c r="AO98" s="122"/>
      <c r="AP98" s="122"/>
      <c r="AQ98" s="122"/>
      <c r="AR98" s="122"/>
      <c r="AS98" s="122"/>
      <c r="AT98" s="122"/>
      <c r="AU98" s="122">
        <f>Summary!U99</f>
        <v>0</v>
      </c>
      <c r="AV98" s="122"/>
      <c r="AW98" s="122" t="s">
        <v>34</v>
      </c>
      <c r="AX98" s="122"/>
      <c r="AY98" s="133">
        <v>41604</v>
      </c>
      <c r="AZ98" s="133">
        <v>41604</v>
      </c>
      <c r="BA98" s="122" t="s">
        <v>466</v>
      </c>
      <c r="BB98" s="122"/>
      <c r="BC98" s="122"/>
      <c r="BD98" s="122"/>
      <c r="BE98" s="122"/>
      <c r="BF98" s="122"/>
      <c r="BG98" s="122"/>
      <c r="BH98" s="122"/>
      <c r="BI98" s="122"/>
      <c r="BJ98" s="122"/>
      <c r="BK98" s="122"/>
      <c r="BL98" s="122"/>
    </row>
    <row r="99" spans="1:64" s="82" customFormat="1">
      <c r="A99" s="122" t="s">
        <v>489</v>
      </c>
      <c r="B99" s="122" t="s">
        <v>490</v>
      </c>
      <c r="C99" s="122"/>
      <c r="D99" s="122" t="str">
        <f>Summary!K100</f>
        <v xml:space="preserve">Run an awareness campaign through on-farm demonstrations and undertake individual advisory farm visits on high risk farms, to reduce the amount of sediment, nutrients and chemicals entering a waterbody from farmland.  Educate the farming </v>
      </c>
      <c r="E99" s="91" t="str">
        <f>IF(Summary!F100="improve","No","Yes")</f>
        <v>No</v>
      </c>
      <c r="F99" s="122"/>
      <c r="G99" s="122" t="str">
        <f>Summary!L100</f>
        <v>To control or manage diffuse source inputs</v>
      </c>
      <c r="H99" s="122" t="str">
        <f>Summary!M100</f>
        <v>Reduce diffuse pollution at source</v>
      </c>
      <c r="I99" s="122" t="str">
        <f>Summary!N100</f>
        <v>Field &amp; Crop - Arable soils</v>
      </c>
      <c r="J99" s="122" t="str">
        <f>Summary!J100</f>
        <v>EM</v>
      </c>
      <c r="K99" s="122" t="str">
        <f>IF(Summary!B100&gt;1,"GB1060390"&amp;Summary!B100,"")</f>
        <v>GB106039017240</v>
      </c>
      <c r="L99" s="122" t="str">
        <f>Summary!V100</f>
        <v>Contribute to improvement to 1+ element.</v>
      </c>
      <c r="M99" s="122" t="str">
        <f>IF(Summary!W100="vc","Very Certain",IF(Summary!W100="UC","Uncertain",IF(Summary!W100="QC","Quite Certain","")))</f>
        <v>Uncertain</v>
      </c>
      <c r="N99" s="79" t="s">
        <v>528</v>
      </c>
      <c r="O99" s="79" t="str">
        <f>IF(Summary!P100="","",Summary!P100)</f>
        <v/>
      </c>
      <c r="P99" s="122"/>
      <c r="Q99" s="122"/>
      <c r="R99" s="122" t="s">
        <v>467</v>
      </c>
      <c r="S99" s="122" t="str">
        <f>Summary!S100</f>
        <v>EA, WLT, NFU , TW, UCL,KCL, RU,</v>
      </c>
      <c r="T99" s="122"/>
      <c r="U99" s="122"/>
      <c r="V99" s="6"/>
      <c r="W99" s="122"/>
      <c r="X99" s="122"/>
      <c r="Y99" s="122"/>
      <c r="Z99" s="122"/>
      <c r="AA99" s="122"/>
      <c r="AB99" s="122"/>
      <c r="AC99" s="122"/>
      <c r="AD99" s="122"/>
      <c r="AE99" s="122"/>
      <c r="AF99" s="122"/>
      <c r="AG99" s="122"/>
      <c r="AH99" s="122"/>
      <c r="AI99" s="122"/>
      <c r="AJ99" s="122"/>
      <c r="AK99" s="7"/>
      <c r="AL99" s="122"/>
      <c r="AM99" s="122"/>
      <c r="AN99" s="122"/>
      <c r="AO99" s="122"/>
      <c r="AP99" s="122"/>
      <c r="AQ99" s="122"/>
      <c r="AR99" s="122"/>
      <c r="AS99" s="122"/>
      <c r="AT99" s="122"/>
      <c r="AU99" s="122" t="str">
        <f>Summary!U100</f>
        <v>unfunded</v>
      </c>
      <c r="AV99" s="122"/>
      <c r="AW99" s="122" t="s">
        <v>34</v>
      </c>
      <c r="AX99" s="122"/>
      <c r="AY99" s="133">
        <v>41604</v>
      </c>
      <c r="AZ99" s="133">
        <v>41604</v>
      </c>
      <c r="BA99" s="122" t="s">
        <v>466</v>
      </c>
      <c r="BB99" s="122"/>
      <c r="BC99" s="122"/>
      <c r="BD99" s="122"/>
      <c r="BE99" s="122"/>
      <c r="BF99" s="122"/>
      <c r="BG99" s="122"/>
      <c r="BH99" s="122"/>
      <c r="BI99" s="122"/>
      <c r="BJ99" s="122"/>
      <c r="BK99" s="122"/>
      <c r="BL99" s="122"/>
    </row>
    <row r="100" spans="1:64" s="82" customFormat="1" ht="15.75" thickBot="1">
      <c r="A100" s="122" t="s">
        <v>489</v>
      </c>
      <c r="B100" s="122" t="s">
        <v>492</v>
      </c>
      <c r="C100" s="122"/>
      <c r="D100" s="122" t="str">
        <f>Summary!K101</f>
        <v>technical and bypass Whitewater Mill and habitat enhancement.</v>
      </c>
      <c r="E100" s="91" t="str">
        <f>IF(Summary!F101="improve","No","Yes")</f>
        <v>No</v>
      </c>
      <c r="F100" s="122"/>
      <c r="G100" s="122" t="str">
        <f>Summary!L101</f>
        <v>Improve modified habitats</v>
      </c>
      <c r="H100" s="122" t="str">
        <f>Summary!M101</f>
        <v>Removal or easement of barriers to fish migration</v>
      </c>
      <c r="I100" s="122" t="str">
        <f>Summary!N101</f>
        <v>Improvements to longitudinal connectivity</v>
      </c>
      <c r="J100" s="122" t="str">
        <f>Summary!J101</f>
        <v>Fisheries</v>
      </c>
      <c r="K100" s="122" t="str">
        <f>IF(Summary!B101&gt;1,"GB1060390"&amp;Summary!B101,"")</f>
        <v>GB106039017240</v>
      </c>
      <c r="L100" s="122" t="str">
        <f>Summary!V101</f>
        <v>Contribute to improvement of 1 elelment</v>
      </c>
      <c r="M100" s="122" t="str">
        <f>IF(Summary!W101="vc","Very Certain",IF(Summary!W101="UC","Uncertain",IF(Summary!W101="QC","Quite Certain","")))</f>
        <v>Very Certain</v>
      </c>
      <c r="N100" s="79" t="s">
        <v>527</v>
      </c>
      <c r="O100" s="79" t="str">
        <f>IF(Summary!P101="","",Summary!P101)</f>
        <v>2.5km</v>
      </c>
      <c r="P100" s="122"/>
      <c r="Q100" s="122"/>
      <c r="R100" s="122" t="s">
        <v>467</v>
      </c>
      <c r="S100" s="122" t="str">
        <f>Summary!S101</f>
        <v>landowner</v>
      </c>
      <c r="T100" s="122"/>
      <c r="U100" s="122"/>
      <c r="V100" s="16" t="s">
        <v>176</v>
      </c>
      <c r="W100" s="122"/>
      <c r="X100" s="122"/>
      <c r="Y100" s="122"/>
      <c r="Z100" s="122"/>
      <c r="AA100" s="122"/>
      <c r="AB100" s="122"/>
      <c r="AC100" s="122"/>
      <c r="AD100" s="122"/>
      <c r="AE100" s="122"/>
      <c r="AF100" s="122"/>
      <c r="AG100" s="122"/>
      <c r="AH100" s="122"/>
      <c r="AI100" s="122"/>
      <c r="AJ100" s="122"/>
      <c r="AK100" s="17" t="s">
        <v>147</v>
      </c>
      <c r="AL100" s="122"/>
      <c r="AM100" s="122"/>
      <c r="AN100" s="122"/>
      <c r="AO100" s="122"/>
      <c r="AP100" s="122"/>
      <c r="AQ100" s="122"/>
      <c r="AR100" s="122"/>
      <c r="AS100" s="122"/>
      <c r="AT100" s="122"/>
      <c r="AU100" s="122">
        <f>Summary!U101</f>
        <v>0</v>
      </c>
      <c r="AV100" s="122"/>
      <c r="AW100" s="122" t="s">
        <v>34</v>
      </c>
      <c r="AX100" s="122"/>
      <c r="AY100" s="133">
        <v>41604</v>
      </c>
      <c r="AZ100" s="133">
        <v>41604</v>
      </c>
      <c r="BA100" s="122" t="s">
        <v>466</v>
      </c>
      <c r="BB100" s="122"/>
      <c r="BC100" s="122"/>
      <c r="BD100" s="122"/>
      <c r="BE100" s="122"/>
      <c r="BF100" s="122"/>
      <c r="BG100" s="122"/>
      <c r="BH100" s="122"/>
      <c r="BI100" s="122"/>
      <c r="BJ100" s="122"/>
      <c r="BK100" s="122"/>
      <c r="BL100" s="122"/>
    </row>
    <row r="101" spans="1:64" s="82" customFormat="1">
      <c r="A101" s="121" t="s">
        <v>511</v>
      </c>
      <c r="B101" s="121" t="s">
        <v>513</v>
      </c>
      <c r="C101" s="121"/>
      <c r="D101" s="121" t="str">
        <f>Summary!K102</f>
        <v>The Mill House, Warnborough Green. Lower weir and narrow stream to make the weir passable as well as  habitat enhancement.</v>
      </c>
      <c r="E101" s="91" t="str">
        <f>IF(Summary!F102="improve","No","Yes")</f>
        <v>No</v>
      </c>
      <c r="F101" s="121"/>
      <c r="G101" s="121" t="str">
        <f>Summary!L102</f>
        <v>Improve modified habitats</v>
      </c>
      <c r="H101" s="121" t="str">
        <f>Summary!M102</f>
        <v>Removal or easement of barriers to fish migration</v>
      </c>
      <c r="I101" s="121" t="str">
        <f>Summary!N102</f>
        <v>Improvements to longitudinal connectivity</v>
      </c>
      <c r="J101" s="121" t="str">
        <f>Summary!J102</f>
        <v>Fisheries</v>
      </c>
      <c r="K101" s="121" t="str">
        <f>IF(Summary!B102&gt;1,"GB1060390"&amp;Summary!B102,"")</f>
        <v>GB106039017240</v>
      </c>
      <c r="L101" s="121" t="str">
        <f>Summary!V102</f>
        <v>Contribute to improvement of 1 elelment</v>
      </c>
      <c r="M101" s="121" t="str">
        <f>IF(Summary!W102="vc","Very Certain",IF(Summary!W102="UC","Uncertain",IF(Summary!W102="QC","Quite Certain","")))</f>
        <v>Very Certain</v>
      </c>
      <c r="N101" s="79" t="s">
        <v>527</v>
      </c>
      <c r="O101" s="79" t="str">
        <f>IF(Summary!P102="","",Summary!P102)</f>
        <v>500m</v>
      </c>
      <c r="P101" s="121"/>
      <c r="Q101" s="121"/>
      <c r="R101" s="121" t="s">
        <v>467</v>
      </c>
      <c r="S101" s="121" t="str">
        <f>Summary!S102</f>
        <v>landowner</v>
      </c>
      <c r="T101" s="121"/>
      <c r="U101" s="121"/>
      <c r="V101" s="11"/>
      <c r="W101" s="121"/>
      <c r="X101" s="121"/>
      <c r="Y101" s="121"/>
      <c r="Z101" s="121"/>
      <c r="AA101" s="121"/>
      <c r="AB101" s="121"/>
      <c r="AC101" s="121"/>
      <c r="AD101" s="121"/>
      <c r="AE101" s="121"/>
      <c r="AF101" s="121"/>
      <c r="AG101" s="121"/>
      <c r="AH101" s="121"/>
      <c r="AI101" s="121"/>
      <c r="AJ101" s="121"/>
      <c r="AK101" s="9" t="s">
        <v>150</v>
      </c>
      <c r="AL101" s="121"/>
      <c r="AM101" s="121"/>
      <c r="AN101" s="121"/>
      <c r="AO101" s="121"/>
      <c r="AP101" s="121"/>
      <c r="AQ101" s="121"/>
      <c r="AR101" s="121"/>
      <c r="AS101" s="121"/>
      <c r="AT101" s="121"/>
      <c r="AU101" s="121">
        <f>Summary!U102</f>
        <v>0</v>
      </c>
      <c r="AV101" s="121"/>
      <c r="AW101" s="121" t="s">
        <v>34</v>
      </c>
      <c r="AX101" s="121"/>
      <c r="AY101" s="132">
        <v>41604</v>
      </c>
      <c r="AZ101" s="132">
        <v>41604</v>
      </c>
      <c r="BA101" s="121" t="s">
        <v>466</v>
      </c>
      <c r="BB101" s="121"/>
      <c r="BC101" s="121"/>
      <c r="BD101" s="121"/>
      <c r="BE101" s="121"/>
      <c r="BF101" s="121"/>
      <c r="BG101" s="121"/>
      <c r="BH101" s="121"/>
      <c r="BI101" s="121"/>
      <c r="BJ101" s="121"/>
      <c r="BK101" s="121"/>
      <c r="BL101" s="121"/>
    </row>
    <row r="102" spans="1:64" s="82" customFormat="1" ht="15.75" thickBot="1">
      <c r="A102" s="121" t="s">
        <v>511</v>
      </c>
      <c r="B102" s="121" t="s">
        <v>513</v>
      </c>
      <c r="C102" s="121"/>
      <c r="D102" s="121" t="str">
        <f>Summary!K103</f>
        <v>Use the Catchment Sensitive Farming initative to raise awareness and reduce pesticide\phosphate\sediment pollution in this waterbody.</v>
      </c>
      <c r="E102" s="91" t="str">
        <f>IF(Summary!F103="improve","No","Yes")</f>
        <v>No</v>
      </c>
      <c r="F102" s="121"/>
      <c r="G102" s="121" t="str">
        <f>Summary!L103</f>
        <v>To control or manage diffuse source inputs</v>
      </c>
      <c r="H102" s="121" t="str">
        <f>Summary!M103</f>
        <v>Reduce diffuse pollution at source</v>
      </c>
      <c r="I102" s="121" t="str">
        <f>Summary!N103</f>
        <v>Field &amp; Crop - Arable soils</v>
      </c>
      <c r="J102" s="121" t="str">
        <f>Summary!J103</f>
        <v>EM</v>
      </c>
      <c r="K102" s="121" t="str">
        <f>IF(Summary!B103&gt;1,"GB1060390"&amp;Summary!B103,"")</f>
        <v>GB106039017240</v>
      </c>
      <c r="L102" s="121" t="str">
        <f>Summary!V103</f>
        <v>Contribute to improvement to 1+ element.</v>
      </c>
      <c r="M102" s="121" t="str">
        <f>IF(Summary!W103="vc","Very Certain",IF(Summary!W103="UC","Uncertain",IF(Summary!W103="QC","Quite Certain","")))</f>
        <v>Uncertain</v>
      </c>
      <c r="N102" s="79" t="s">
        <v>527</v>
      </c>
      <c r="O102" s="79" t="str">
        <f>IF(Summary!P103="","",Summary!P103)</f>
        <v/>
      </c>
      <c r="P102" s="121"/>
      <c r="Q102" s="121"/>
      <c r="R102" s="121" t="s">
        <v>467</v>
      </c>
      <c r="S102" s="121" t="str">
        <f>Summary!S103</f>
        <v>EA, WLT, NFU , TW, UCL,KCL, RU,</v>
      </c>
      <c r="T102" s="121"/>
      <c r="U102" s="121"/>
      <c r="V102" s="16"/>
      <c r="W102" s="121"/>
      <c r="X102" s="121"/>
      <c r="Y102" s="121"/>
      <c r="Z102" s="121"/>
      <c r="AA102" s="121"/>
      <c r="AB102" s="121"/>
      <c r="AC102" s="121"/>
      <c r="AD102" s="121"/>
      <c r="AE102" s="121"/>
      <c r="AF102" s="121"/>
      <c r="AG102" s="121"/>
      <c r="AH102" s="121"/>
      <c r="AI102" s="121"/>
      <c r="AJ102" s="121"/>
      <c r="AK102" s="17"/>
      <c r="AL102" s="121"/>
      <c r="AM102" s="121"/>
      <c r="AN102" s="121"/>
      <c r="AO102" s="121"/>
      <c r="AP102" s="121"/>
      <c r="AQ102" s="121"/>
      <c r="AR102" s="121"/>
      <c r="AS102" s="121"/>
      <c r="AT102" s="121"/>
      <c r="AU102" s="121" t="str">
        <f>Summary!U103</f>
        <v>unfunded</v>
      </c>
      <c r="AV102" s="121"/>
      <c r="AW102" s="121" t="s">
        <v>34</v>
      </c>
      <c r="AX102" s="121"/>
      <c r="AY102" s="132">
        <v>41604</v>
      </c>
      <c r="AZ102" s="132">
        <v>41604</v>
      </c>
      <c r="BA102" s="121" t="s">
        <v>466</v>
      </c>
      <c r="BB102" s="121"/>
      <c r="BC102" s="121"/>
      <c r="BD102" s="121"/>
      <c r="BE102" s="121"/>
      <c r="BF102" s="121"/>
      <c r="BG102" s="121"/>
      <c r="BH102" s="121"/>
      <c r="BI102" s="121"/>
      <c r="BJ102" s="121"/>
      <c r="BK102" s="121"/>
      <c r="BL102" s="121"/>
    </row>
    <row r="103" spans="1:64" s="88" customFormat="1">
      <c r="A103" s="120" t="s">
        <v>500</v>
      </c>
      <c r="B103" s="120" t="s">
        <v>501</v>
      </c>
      <c r="C103" s="120"/>
      <c r="D103" s="120" t="str">
        <f>Summary!K104</f>
        <v xml:space="preserve">Enable fish passage at the Swallowfield gauging stations and consider replacing with non-impounding gauging equipment. </v>
      </c>
      <c r="E103" s="91" t="str">
        <f>IF(Summary!F104="improve","No","Yes")</f>
        <v>No</v>
      </c>
      <c r="F103" s="120"/>
      <c r="G103" s="120" t="str">
        <f>Summary!L104</f>
        <v>Improve modified habitats</v>
      </c>
      <c r="H103" s="120" t="str">
        <f>Summary!M104</f>
        <v>Removal or easement of barriers to fish migration</v>
      </c>
      <c r="I103" s="120" t="str">
        <f>Summary!N104</f>
        <v>Improvements to longitudinal connectivity</v>
      </c>
      <c r="J103" s="120" t="str">
        <f>Summary!J104</f>
        <v>Fisheries</v>
      </c>
      <c r="K103" s="120" t="str">
        <f>IF(Summary!B104&gt;1,"GB1060390"&amp;Summary!B104,"")</f>
        <v>GB106039017320</v>
      </c>
      <c r="L103" s="120" t="str">
        <f>Summary!V104</f>
        <v>Contribute to improvement of 1 elelment</v>
      </c>
      <c r="M103" s="120" t="str">
        <f>IF(Summary!W104="vc","Very Certain",IF(Summary!W104="UC","Uncertain",IF(Summary!W104="QC","Quite Certain","")))</f>
        <v>Very Certain</v>
      </c>
      <c r="N103" s="79" t="s">
        <v>528</v>
      </c>
      <c r="O103" s="79" t="str">
        <f>IF(Summary!P104="","",Summary!P104)</f>
        <v>5km</v>
      </c>
      <c r="P103" s="120"/>
      <c r="Q103" s="120"/>
      <c r="R103" s="120" t="s">
        <v>467</v>
      </c>
      <c r="S103" s="120" t="str">
        <f>Summary!S104</f>
        <v>Hydrometry</v>
      </c>
      <c r="T103" s="120"/>
      <c r="U103" s="120"/>
      <c r="V103" s="11" t="s">
        <v>182</v>
      </c>
      <c r="W103" s="120"/>
      <c r="X103" s="120"/>
      <c r="Y103" s="120"/>
      <c r="Z103" s="120"/>
      <c r="AA103" s="120"/>
      <c r="AB103" s="120"/>
      <c r="AC103" s="120"/>
      <c r="AD103" s="120"/>
      <c r="AE103" s="120"/>
      <c r="AF103" s="120"/>
      <c r="AG103" s="120"/>
      <c r="AH103" s="120"/>
      <c r="AI103" s="120"/>
      <c r="AJ103" s="120"/>
      <c r="AK103" s="9" t="s">
        <v>152</v>
      </c>
      <c r="AL103" s="120"/>
      <c r="AM103" s="120"/>
      <c r="AN103" s="120"/>
      <c r="AO103" s="120"/>
      <c r="AP103" s="120"/>
      <c r="AQ103" s="120"/>
      <c r="AR103" s="120"/>
      <c r="AS103" s="120"/>
      <c r="AT103" s="120"/>
      <c r="AU103" s="120">
        <f>Summary!U104</f>
        <v>0</v>
      </c>
      <c r="AV103" s="120"/>
      <c r="AW103" s="120" t="s">
        <v>62</v>
      </c>
      <c r="AX103" s="120"/>
      <c r="AY103" s="131">
        <v>41604</v>
      </c>
      <c r="AZ103" s="131">
        <v>41604</v>
      </c>
      <c r="BA103" s="120" t="s">
        <v>466</v>
      </c>
      <c r="BB103" s="120"/>
      <c r="BC103" s="120"/>
      <c r="BD103" s="120"/>
      <c r="BE103" s="120"/>
      <c r="BF103" s="120"/>
      <c r="BG103" s="120"/>
      <c r="BH103" s="120"/>
      <c r="BI103" s="120"/>
      <c r="BJ103" s="120"/>
      <c r="BK103" s="120"/>
      <c r="BL103" s="120"/>
    </row>
    <row r="104" spans="1:64" s="85" customFormat="1">
      <c r="A104" s="78" t="s">
        <v>500</v>
      </c>
      <c r="B104" s="78" t="s">
        <v>502</v>
      </c>
      <c r="C104" s="78"/>
      <c r="D104" s="78" t="str">
        <f>Summary!K106</f>
        <v>Creation of buffer strips to reduce land run off</v>
      </c>
      <c r="E104" s="91" t="str">
        <f>IF(Summary!F105="improve","No","Yes")</f>
        <v>No</v>
      </c>
      <c r="F104" s="78"/>
      <c r="G104" s="78" t="str">
        <f>Summary!L106</f>
        <v>To control or manage diffuse source inputs</v>
      </c>
      <c r="H104" s="78" t="str">
        <f>Summary!M106</f>
        <v>Reduce diffuse pollution pathways (i.e. control entry to water environment)</v>
      </c>
      <c r="I104" s="78" t="str">
        <f>Summary!N106</f>
        <v>Riparian management</v>
      </c>
      <c r="J104" s="78" t="str">
        <f>Summary!J106</f>
        <v>EM</v>
      </c>
      <c r="K104" s="78" t="str">
        <f>IF(Summary!B106&gt;1,"GB1060390"&amp;Summary!B106,"")</f>
        <v>GB106039017330</v>
      </c>
      <c r="L104" s="78" t="str">
        <f>Summary!V106</f>
        <v>Contribute to improvement to 1+ element.</v>
      </c>
      <c r="M104" s="78" t="str">
        <f>IF(Summary!W106="vc","Very Certain",IF(Summary!W106="UC","Uncertain",IF(Summary!W106="QC","Quite Certain","")))</f>
        <v>Uncertain</v>
      </c>
      <c r="N104" s="79" t="s">
        <v>528</v>
      </c>
      <c r="O104" s="79" t="str">
        <f>IF(Summary!P105="","",Summary!P105)</f>
        <v/>
      </c>
      <c r="P104" s="78"/>
      <c r="Q104" s="78"/>
      <c r="R104" s="78" t="s">
        <v>467</v>
      </c>
      <c r="S104" s="78" t="str">
        <f>Summary!S106</f>
        <v>EA, WLT, NFU , TW, UCL,KCL, RU,</v>
      </c>
      <c r="T104" s="78"/>
      <c r="U104" s="78"/>
      <c r="V104" s="6"/>
      <c r="W104" s="78"/>
      <c r="X104" s="78"/>
      <c r="Y104" s="78"/>
      <c r="Z104" s="78"/>
      <c r="AA104" s="78"/>
      <c r="AB104" s="78"/>
      <c r="AC104" s="78"/>
      <c r="AD104" s="78"/>
      <c r="AE104" s="78"/>
      <c r="AF104" s="78"/>
      <c r="AG104" s="78"/>
      <c r="AH104" s="78"/>
      <c r="AI104" s="78"/>
      <c r="AJ104" s="78"/>
      <c r="AK104" s="7"/>
      <c r="AL104" s="78"/>
      <c r="AM104" s="78"/>
      <c r="AN104" s="78"/>
      <c r="AO104" s="78"/>
      <c r="AP104" s="78"/>
      <c r="AQ104" s="78"/>
      <c r="AR104" s="78"/>
      <c r="AS104" s="78"/>
      <c r="AT104" s="78"/>
      <c r="AU104" s="78" t="str">
        <f>Summary!U106</f>
        <v>unfunded</v>
      </c>
      <c r="AV104" s="78"/>
      <c r="AW104" s="78" t="s">
        <v>62</v>
      </c>
      <c r="AX104" s="78"/>
      <c r="AY104" s="84">
        <v>41604</v>
      </c>
      <c r="AZ104" s="84">
        <v>41604</v>
      </c>
      <c r="BA104" s="78" t="s">
        <v>466</v>
      </c>
      <c r="BB104" s="78"/>
      <c r="BC104" s="78"/>
      <c r="BD104" s="78"/>
      <c r="BE104" s="78"/>
      <c r="BF104" s="78"/>
      <c r="BG104" s="78"/>
      <c r="BH104" s="78"/>
      <c r="BI104" s="78"/>
      <c r="BJ104" s="78"/>
      <c r="BK104" s="78"/>
      <c r="BL104" s="78"/>
    </row>
    <row r="105" spans="1:64" s="85" customFormat="1">
      <c r="A105" s="78" t="s">
        <v>500</v>
      </c>
      <c r="B105" s="78" t="s">
        <v>501</v>
      </c>
      <c r="C105" s="78"/>
      <c r="D105" s="78" t="str">
        <f>Summary!K105</f>
        <v>Creation of buffer strips to reduce land run off</v>
      </c>
      <c r="E105" s="91" t="str">
        <f>IF(Summary!F106="improve","No","Yes")</f>
        <v>No</v>
      </c>
      <c r="F105" s="78"/>
      <c r="G105" s="78" t="str">
        <f>Summary!L105</f>
        <v>To control or manage diffuse source inputs</v>
      </c>
      <c r="H105" s="78" t="str">
        <f>Summary!M105</f>
        <v>Reduce diffuse pollution pathways (i.e. control entry to water environment)</v>
      </c>
      <c r="I105" s="78" t="str">
        <f>Summary!N105</f>
        <v>Riparian management</v>
      </c>
      <c r="J105" s="78" t="str">
        <f>Summary!J105</f>
        <v>EM</v>
      </c>
      <c r="K105" s="78" t="str">
        <f>IF(Summary!B105&gt;1,"GB1060390"&amp;Summary!B105,"")</f>
        <v>GB106039017330</v>
      </c>
      <c r="L105" s="78" t="str">
        <f>Summary!V105</f>
        <v>Contribute to improvement to 1+ element.</v>
      </c>
      <c r="M105" s="78" t="str">
        <f>IF(Summary!W105="vc","Very Certain",IF(Summary!W105="UC","Uncertain",IF(Summary!W105="QC","Quite Certain","")))</f>
        <v>Uncertain</v>
      </c>
      <c r="N105" s="79" t="s">
        <v>528</v>
      </c>
      <c r="O105" s="79" t="str">
        <f>IF(Summary!P106="","",Summary!P106)</f>
        <v/>
      </c>
      <c r="P105" s="78"/>
      <c r="Q105" s="78"/>
      <c r="R105" s="78" t="s">
        <v>467</v>
      </c>
      <c r="S105" s="78" t="str">
        <f>Summary!S105</f>
        <v>EA, WLT, NFU , TW, UCL,KCL, RU,</v>
      </c>
      <c r="T105" s="78"/>
      <c r="U105" s="78"/>
      <c r="V105" s="6"/>
      <c r="W105" s="78"/>
      <c r="X105" s="78"/>
      <c r="Y105" s="78"/>
      <c r="Z105" s="78"/>
      <c r="AA105" s="78"/>
      <c r="AB105" s="78"/>
      <c r="AC105" s="78"/>
      <c r="AD105" s="78"/>
      <c r="AE105" s="78"/>
      <c r="AF105" s="78"/>
      <c r="AG105" s="78"/>
      <c r="AH105" s="78"/>
      <c r="AI105" s="78"/>
      <c r="AJ105" s="78"/>
      <c r="AK105" s="7"/>
      <c r="AL105" s="78"/>
      <c r="AM105" s="78"/>
      <c r="AN105" s="78"/>
      <c r="AO105" s="78"/>
      <c r="AP105" s="78"/>
      <c r="AQ105" s="78"/>
      <c r="AR105" s="78"/>
      <c r="AS105" s="78"/>
      <c r="AT105" s="78"/>
      <c r="AU105" s="78" t="str">
        <f>Summary!U105</f>
        <v>unfunded</v>
      </c>
      <c r="AV105" s="78"/>
      <c r="AW105" s="78" t="s">
        <v>62</v>
      </c>
      <c r="AX105" s="78"/>
      <c r="AY105" s="84">
        <v>41604</v>
      </c>
      <c r="AZ105" s="84">
        <v>41604</v>
      </c>
      <c r="BA105" s="78" t="s">
        <v>466</v>
      </c>
      <c r="BB105" s="78"/>
      <c r="BC105" s="78"/>
      <c r="BD105" s="78"/>
      <c r="BE105" s="78"/>
      <c r="BF105" s="78"/>
      <c r="BG105" s="78"/>
      <c r="BH105" s="78"/>
      <c r="BI105" s="78"/>
      <c r="BJ105" s="78"/>
      <c r="BK105" s="78"/>
      <c r="BL105" s="78"/>
    </row>
    <row r="106" spans="1:64" s="85" customFormat="1">
      <c r="A106" s="78" t="s">
        <v>500</v>
      </c>
      <c r="B106" s="78" t="s">
        <v>502</v>
      </c>
      <c r="C106" s="78"/>
      <c r="D106" s="78" t="str">
        <f>Summary!K107</f>
        <v>Fencing to reduce cattle poaching and sediments carrying hosphates efrom entering the river.</v>
      </c>
      <c r="E106" s="91" t="str">
        <f>IF(Summary!F107="improve","No","Yes")</f>
        <v>No</v>
      </c>
      <c r="F106" s="78"/>
      <c r="G106" s="78" t="str">
        <f>Summary!L107</f>
        <v>To control or manage diffuse source inputs</v>
      </c>
      <c r="H106" s="78" t="str">
        <f>Summary!M107</f>
        <v>Reduce diffuse pollution pathways (i.e. control entry to water environment)</v>
      </c>
      <c r="I106" s="78" t="str">
        <f>Summary!N107</f>
        <v>Field &amp; Crop - Livestock</v>
      </c>
      <c r="J106" s="78" t="str">
        <f>Summary!J107</f>
        <v>EM</v>
      </c>
      <c r="K106" s="78" t="str">
        <f>IF(Summary!B107&gt;1,"GB1060390"&amp;Summary!B107,"")</f>
        <v>GB106039017330</v>
      </c>
      <c r="L106" s="78" t="str">
        <f>Summary!V107</f>
        <v>Contribute to improvement to 1+ element.</v>
      </c>
      <c r="M106" s="78" t="str">
        <f>IF(Summary!W107="vc","Very Certain",IF(Summary!W107="UC","Uncertain",IF(Summary!W107="QC","Quite Certain","")))</f>
        <v>Uncertain</v>
      </c>
      <c r="N106" s="79" t="s">
        <v>528</v>
      </c>
      <c r="O106" s="79" t="str">
        <f>IF(Summary!P107="","",Summary!P107)</f>
        <v/>
      </c>
      <c r="P106" s="78"/>
      <c r="Q106" s="78"/>
      <c r="R106" s="78" t="s">
        <v>467</v>
      </c>
      <c r="S106" s="78" t="str">
        <f>Summary!S107</f>
        <v>EA, WLT, NFU , TW, UCL,KCL, RU,</v>
      </c>
      <c r="T106" s="78"/>
      <c r="U106" s="78"/>
      <c r="V106" s="6"/>
      <c r="W106" s="78"/>
      <c r="X106" s="78"/>
      <c r="Y106" s="78"/>
      <c r="Z106" s="78"/>
      <c r="AA106" s="78"/>
      <c r="AB106" s="78"/>
      <c r="AC106" s="78"/>
      <c r="AD106" s="78"/>
      <c r="AE106" s="78"/>
      <c r="AF106" s="78"/>
      <c r="AG106" s="78"/>
      <c r="AH106" s="78"/>
      <c r="AI106" s="78"/>
      <c r="AJ106" s="78"/>
      <c r="AK106" s="7"/>
      <c r="AL106" s="78"/>
      <c r="AM106" s="78"/>
      <c r="AN106" s="78"/>
      <c r="AO106" s="78"/>
      <c r="AP106" s="78"/>
      <c r="AQ106" s="78"/>
      <c r="AR106" s="78"/>
      <c r="AS106" s="78"/>
      <c r="AT106" s="78"/>
      <c r="AU106" s="78" t="str">
        <f>Summary!U107</f>
        <v>unfunded</v>
      </c>
      <c r="AV106" s="78"/>
      <c r="AW106" s="78" t="s">
        <v>62</v>
      </c>
      <c r="AX106" s="78"/>
      <c r="AY106" s="84">
        <v>41604</v>
      </c>
      <c r="AZ106" s="84">
        <v>41604</v>
      </c>
      <c r="BA106" s="78" t="s">
        <v>466</v>
      </c>
      <c r="BB106" s="78"/>
      <c r="BC106" s="78"/>
      <c r="BD106" s="78"/>
      <c r="BE106" s="78"/>
      <c r="BF106" s="78"/>
      <c r="BG106" s="78"/>
      <c r="BH106" s="78"/>
      <c r="BI106" s="78"/>
      <c r="BJ106" s="78"/>
      <c r="BK106" s="78"/>
      <c r="BL106" s="78"/>
    </row>
    <row r="107" spans="1:64" s="85" customFormat="1">
      <c r="A107" s="126" t="s">
        <v>500</v>
      </c>
      <c r="B107" s="126" t="s">
        <v>502</v>
      </c>
      <c r="C107" s="126"/>
      <c r="D107" s="126" t="str">
        <f>Summary!K108</f>
        <v>Improve habitats and connectivity at the Priory Mill complex, removal/lowering or installation of fish pass as required and habitat enhancement</v>
      </c>
      <c r="E107" s="91" t="str">
        <f>IF(Summary!F108="improve","No","Yes")</f>
        <v>No</v>
      </c>
      <c r="F107" s="126"/>
      <c r="G107" s="126" t="str">
        <f>Summary!L108</f>
        <v>Improve modified habitats</v>
      </c>
      <c r="H107" s="126" t="str">
        <f>Summary!M108</f>
        <v>Removal or easement of barriers to fish migration</v>
      </c>
      <c r="I107" s="126" t="str">
        <f>Summary!N108</f>
        <v>Improvements to longitudinal connectivity</v>
      </c>
      <c r="J107" s="126" t="str">
        <f>Summary!J108</f>
        <v>Fisheries</v>
      </c>
      <c r="K107" s="126" t="str">
        <f>IF(Summary!B108&gt;1,"GB1060390"&amp;Summary!B108,"")</f>
        <v>GB106039017330</v>
      </c>
      <c r="L107" s="126" t="str">
        <f>Summary!V108</f>
        <v>Contribute to improvement of more than 1 elelment</v>
      </c>
      <c r="M107" s="126" t="str">
        <f>IF(Summary!W108="vc","Very Certain",IF(Summary!W108="UC","Uncertain",IF(Summary!W108="QC","Quite Certain","")))</f>
        <v>Uncertain</v>
      </c>
      <c r="N107" s="79" t="s">
        <v>528</v>
      </c>
      <c r="O107" s="79" t="str">
        <f>IF(Summary!P108="","",Summary!P108)</f>
        <v>2km</v>
      </c>
      <c r="P107" s="126"/>
      <c r="Q107" s="126"/>
      <c r="R107" s="126" t="s">
        <v>467</v>
      </c>
      <c r="S107" s="126" t="str">
        <f>Summary!S108</f>
        <v>landowner</v>
      </c>
      <c r="T107" s="126"/>
      <c r="U107" s="126"/>
      <c r="V107" s="6" t="s">
        <v>176</v>
      </c>
      <c r="W107" s="126"/>
      <c r="X107" s="126"/>
      <c r="Y107" s="126"/>
      <c r="Z107" s="126"/>
      <c r="AA107" s="126"/>
      <c r="AB107" s="126"/>
      <c r="AC107" s="126"/>
      <c r="AD107" s="126"/>
      <c r="AE107" s="126"/>
      <c r="AF107" s="126"/>
      <c r="AG107" s="126"/>
      <c r="AH107" s="126"/>
      <c r="AI107" s="126"/>
      <c r="AJ107" s="126"/>
      <c r="AK107" s="7" t="s">
        <v>276</v>
      </c>
      <c r="AL107" s="126"/>
      <c r="AM107" s="126"/>
      <c r="AN107" s="126"/>
      <c r="AO107" s="126"/>
      <c r="AP107" s="126"/>
      <c r="AQ107" s="126"/>
      <c r="AR107" s="126"/>
      <c r="AS107" s="126"/>
      <c r="AT107" s="126"/>
      <c r="AU107" s="126" t="str">
        <f>Summary!U108</f>
        <v>unfunded</v>
      </c>
      <c r="AV107" s="126"/>
      <c r="AW107" s="126" t="s">
        <v>34</v>
      </c>
      <c r="AX107" s="126"/>
      <c r="AY107" s="137">
        <v>41604</v>
      </c>
      <c r="AZ107" s="137">
        <v>41604</v>
      </c>
      <c r="BA107" s="126" t="s">
        <v>466</v>
      </c>
      <c r="BB107" s="126"/>
      <c r="BC107" s="126"/>
      <c r="BD107" s="126"/>
      <c r="BE107" s="126"/>
      <c r="BF107" s="126"/>
      <c r="BG107" s="126"/>
      <c r="BH107" s="126"/>
      <c r="BI107" s="126"/>
      <c r="BJ107" s="126"/>
      <c r="BK107" s="126"/>
      <c r="BL107" s="126"/>
    </row>
    <row r="108" spans="1:64" s="85" customFormat="1" ht="30.75" thickBot="1">
      <c r="A108" s="78" t="s">
        <v>500</v>
      </c>
      <c r="B108" s="78" t="s">
        <v>502</v>
      </c>
      <c r="C108" s="78"/>
      <c r="D108" s="78" t="str">
        <f>Summary!K109</f>
        <v>Provide advice and training on identification, control and disposal of invasive non-native species to all relevant groups and encourage monitoring schemes. Rolled out through partner organisations BVCP, LFCC etc. Advertise the need for authorisation from the Environment Agency and that traps need to be compliant.</v>
      </c>
      <c r="E108" s="91" t="str">
        <f>IF(Summary!F109="improve","No","Yes")</f>
        <v>No</v>
      </c>
      <c r="F108" s="78"/>
      <c r="G108" s="78" t="str">
        <f>Summary!L109</f>
        <v>Control or manage invasive species.</v>
      </c>
      <c r="H108" s="78" t="str">
        <f>Summary!M109</f>
        <v>Building awareness and understanding.</v>
      </c>
      <c r="I108" s="78" t="str">
        <f>Summary!N109</f>
        <v>Seek sustainable and cost-effective methods for managing established invasions of species.</v>
      </c>
      <c r="J108" s="78" t="str">
        <f>Summary!J109</f>
        <v>Fisheries</v>
      </c>
      <c r="K108" s="78" t="str">
        <f>IF(Summary!B109&gt;1,"GB1060390"&amp;Summary!B109,"")</f>
        <v>GB106039017330</v>
      </c>
      <c r="L108" s="78" t="str">
        <f>Summary!V109</f>
        <v>No deterioration</v>
      </c>
      <c r="M108" s="78" t="str">
        <f>IF(Summary!W109="vc","Very Certain",IF(Summary!W109="UC","Uncertain",IF(Summary!W109="QC","Quite Certain","")))</f>
        <v>Uncertain</v>
      </c>
      <c r="N108" s="79" t="s">
        <v>528</v>
      </c>
      <c r="O108" s="79" t="str">
        <f>IF(Summary!P109="","",Summary!P109)</f>
        <v>whole catchment</v>
      </c>
      <c r="P108" s="78"/>
      <c r="Q108" s="78"/>
      <c r="R108" s="78" t="s">
        <v>467</v>
      </c>
      <c r="S108" s="78" t="str">
        <f>Summary!S109</f>
        <v>LFCC, NE, BVCP, WPS</v>
      </c>
      <c r="T108" s="78"/>
      <c r="U108" s="78"/>
      <c r="V108" s="113" t="s">
        <v>60</v>
      </c>
      <c r="W108" s="78"/>
      <c r="X108" s="78"/>
      <c r="Y108" s="78"/>
      <c r="Z108" s="78"/>
      <c r="AA108" s="78"/>
      <c r="AB108" s="78"/>
      <c r="AC108" s="78"/>
      <c r="AD108" s="78"/>
      <c r="AE108" s="78"/>
      <c r="AF108" s="78"/>
      <c r="AG108" s="78"/>
      <c r="AH108" s="78"/>
      <c r="AI108" s="78"/>
      <c r="AJ108" s="78"/>
      <c r="AK108" s="17" t="s">
        <v>268</v>
      </c>
      <c r="AL108" s="78"/>
      <c r="AM108" s="78"/>
      <c r="AN108" s="78"/>
      <c r="AO108" s="78"/>
      <c r="AP108" s="78"/>
      <c r="AQ108" s="78"/>
      <c r="AR108" s="78"/>
      <c r="AS108" s="78"/>
      <c r="AT108" s="78"/>
      <c r="AU108" s="78">
        <f>Summary!U109</f>
        <v>0</v>
      </c>
      <c r="AV108" s="78"/>
      <c r="AW108" s="78" t="s">
        <v>34</v>
      </c>
      <c r="AX108" s="78"/>
      <c r="AY108" s="84">
        <v>41604</v>
      </c>
      <c r="AZ108" s="84">
        <v>41604</v>
      </c>
      <c r="BA108" s="78" t="s">
        <v>466</v>
      </c>
      <c r="BB108" s="78"/>
      <c r="BC108" s="78"/>
      <c r="BD108" s="78"/>
      <c r="BE108" s="78"/>
      <c r="BF108" s="78"/>
      <c r="BG108" s="78"/>
      <c r="BH108" s="78"/>
      <c r="BI108" s="78"/>
      <c r="BJ108" s="78"/>
      <c r="BK108" s="78"/>
      <c r="BL108" s="78"/>
    </row>
    <row r="109" spans="1:64" s="85" customFormat="1">
      <c r="A109" s="94" t="s">
        <v>503</v>
      </c>
      <c r="B109" s="94" t="s">
        <v>507</v>
      </c>
      <c r="C109" s="94"/>
      <c r="D109" s="94" t="str">
        <f>Summary!K110</f>
        <v>Remove imounding structure at Priory Mill</v>
      </c>
      <c r="E109" s="91" t="str">
        <f>IF(Summary!F110="improve","No","Yes")</f>
        <v>No</v>
      </c>
      <c r="F109" s="94"/>
      <c r="G109" s="94" t="str">
        <f>Summary!L110</f>
        <v>Improve modified habitats</v>
      </c>
      <c r="H109" s="94" t="str">
        <f>Summary!M110</f>
        <v>Removal or easement of barriers to fish migration</v>
      </c>
      <c r="I109" s="94" t="str">
        <f>Summary!N110</f>
        <v>Improvements to longitudinal connectivity</v>
      </c>
      <c r="J109" s="94" t="str">
        <f>Summary!J110</f>
        <v>Fisheries</v>
      </c>
      <c r="K109" s="94" t="str">
        <f>IF(Summary!B110&gt;1,"GB1060390"&amp;Summary!B110,"")</f>
        <v>GB106039017330</v>
      </c>
      <c r="L109" s="94" t="str">
        <f>Summary!V110</f>
        <v>Contribute to improvement of 1 elelment</v>
      </c>
      <c r="M109" s="94" t="str">
        <f>IF(Summary!W110="vc","Very Certain",IF(Summary!W110="UC","Uncertain",IF(Summary!W110="QC","Quite Certain","")))</f>
        <v>Quite Certain</v>
      </c>
      <c r="N109" s="79" t="s">
        <v>528</v>
      </c>
      <c r="O109" s="79" t="str">
        <f>IF(Summary!P110="","",Summary!P110)</f>
        <v>1km</v>
      </c>
      <c r="P109" s="94"/>
      <c r="Q109" s="94"/>
      <c r="R109" s="94" t="s">
        <v>467</v>
      </c>
      <c r="S109" s="94" t="str">
        <f>Summary!S110</f>
        <v>Estate / Landowner</v>
      </c>
      <c r="T109" s="94"/>
      <c r="U109" s="94"/>
      <c r="V109" s="6" t="s">
        <v>182</v>
      </c>
      <c r="W109" s="94"/>
      <c r="X109" s="94"/>
      <c r="Y109" s="94"/>
      <c r="Z109" s="94"/>
      <c r="AA109" s="94"/>
      <c r="AB109" s="94"/>
      <c r="AC109" s="94"/>
      <c r="AD109" s="94"/>
      <c r="AE109" s="94"/>
      <c r="AF109" s="94"/>
      <c r="AG109" s="94"/>
      <c r="AH109" s="94"/>
      <c r="AI109" s="94"/>
      <c r="AJ109" s="94"/>
      <c r="AK109" s="7" t="s">
        <v>382</v>
      </c>
      <c r="AL109" s="94"/>
      <c r="AM109" s="94"/>
      <c r="AN109" s="94"/>
      <c r="AO109" s="94"/>
      <c r="AP109" s="94"/>
      <c r="AQ109" s="94"/>
      <c r="AR109" s="94"/>
      <c r="AS109" s="94"/>
      <c r="AT109" s="94"/>
      <c r="AU109" s="94" t="str">
        <f>Summary!U110</f>
        <v>unfunded</v>
      </c>
      <c r="AV109" s="94"/>
      <c r="AW109" s="94" t="s">
        <v>62</v>
      </c>
      <c r="AX109" s="94"/>
      <c r="AY109" s="102">
        <v>41604</v>
      </c>
      <c r="AZ109" s="102">
        <v>41604</v>
      </c>
      <c r="BA109" s="94" t="s">
        <v>466</v>
      </c>
      <c r="BB109" s="94"/>
      <c r="BC109" s="94"/>
      <c r="BD109" s="94"/>
      <c r="BE109" s="94"/>
      <c r="BF109" s="94"/>
      <c r="BG109" s="94"/>
      <c r="BH109" s="94"/>
      <c r="BI109" s="94"/>
      <c r="BJ109" s="94"/>
      <c r="BK109" s="94"/>
      <c r="BL109" s="94"/>
    </row>
    <row r="110" spans="1:64" s="85" customFormat="1">
      <c r="A110" s="94" t="s">
        <v>503</v>
      </c>
      <c r="B110" s="94" t="s">
        <v>504</v>
      </c>
      <c r="C110" s="94"/>
      <c r="D110" s="94" t="str">
        <f>Summary!K111</f>
        <v>Remove imounding structure at Priory Mill</v>
      </c>
      <c r="E110" s="91" t="str">
        <f>IF(Summary!F111="improve","No","Yes")</f>
        <v>No</v>
      </c>
      <c r="F110" s="94"/>
      <c r="G110" s="94" t="str">
        <f>Summary!L111</f>
        <v>Improve modified habitats</v>
      </c>
      <c r="H110" s="94" t="str">
        <f>Summary!M111</f>
        <v>Removal or easement of barriers to fish migration</v>
      </c>
      <c r="I110" s="94" t="str">
        <f>Summary!N111</f>
        <v>Improvements to longitudinal connectivity</v>
      </c>
      <c r="J110" s="94" t="str">
        <f>Summary!J111</f>
        <v>Fisheries</v>
      </c>
      <c r="K110" s="94" t="str">
        <f>IF(Summary!B111&gt;1,"GB1060390"&amp;Summary!B111,"")</f>
        <v>GB106039017330</v>
      </c>
      <c r="L110" s="94" t="str">
        <f>Summary!V111</f>
        <v>Contribute to improvement of 1 elelment</v>
      </c>
      <c r="M110" s="94" t="str">
        <f>IF(Summary!W111="vc","Very Certain",IF(Summary!W111="UC","Uncertain",IF(Summary!W111="QC","Quite Certain","")))</f>
        <v>Quite Certain</v>
      </c>
      <c r="N110" s="79" t="s">
        <v>528</v>
      </c>
      <c r="O110" s="79" t="str">
        <f>IF(Summary!P111="","",Summary!P111)</f>
        <v>1km</v>
      </c>
      <c r="P110" s="94"/>
      <c r="Q110" s="94"/>
      <c r="R110" s="94" t="s">
        <v>467</v>
      </c>
      <c r="S110" s="94" t="str">
        <f>Summary!S111</f>
        <v>Estate / Landowner</v>
      </c>
      <c r="T110" s="94"/>
      <c r="U110" s="94"/>
      <c r="V110" s="6" t="s">
        <v>404</v>
      </c>
      <c r="W110" s="94"/>
      <c r="X110" s="94"/>
      <c r="Y110" s="94"/>
      <c r="Z110" s="94"/>
      <c r="AA110" s="94"/>
      <c r="AB110" s="94"/>
      <c r="AC110" s="94"/>
      <c r="AD110" s="94"/>
      <c r="AE110" s="94"/>
      <c r="AF110" s="94"/>
      <c r="AG110" s="94"/>
      <c r="AH110" s="94"/>
      <c r="AI110" s="94"/>
      <c r="AJ110" s="94"/>
      <c r="AK110" s="7" t="s">
        <v>382</v>
      </c>
      <c r="AL110" s="94"/>
      <c r="AM110" s="94"/>
      <c r="AN110" s="94"/>
      <c r="AO110" s="94"/>
      <c r="AP110" s="94"/>
      <c r="AQ110" s="94"/>
      <c r="AR110" s="94"/>
      <c r="AS110" s="94"/>
      <c r="AT110" s="94"/>
      <c r="AU110" s="94" t="str">
        <f>Summary!U111</f>
        <v>unfunded</v>
      </c>
      <c r="AV110" s="94"/>
      <c r="AW110" s="94" t="s">
        <v>34</v>
      </c>
      <c r="AX110" s="94"/>
      <c r="AY110" s="102">
        <v>41604</v>
      </c>
      <c r="AZ110" s="102">
        <v>41604</v>
      </c>
      <c r="BA110" s="94" t="s">
        <v>466</v>
      </c>
      <c r="BB110" s="94"/>
      <c r="BC110" s="94"/>
      <c r="BD110" s="94"/>
      <c r="BE110" s="94"/>
      <c r="BF110" s="94"/>
      <c r="BG110" s="94"/>
      <c r="BH110" s="94"/>
      <c r="BI110" s="94"/>
      <c r="BJ110" s="94"/>
      <c r="BK110" s="94"/>
      <c r="BL110" s="94"/>
    </row>
    <row r="111" spans="1:64" s="85" customFormat="1">
      <c r="A111" s="1" t="s">
        <v>503</v>
      </c>
      <c r="B111" s="1" t="s">
        <v>504</v>
      </c>
      <c r="C111" s="1"/>
      <c r="D111" s="1" t="str">
        <f>Summary!K112</f>
        <v xml:space="preserve">Run an awareness campaign through on-farm demonstrations and undertake individual advisory farm visits on high risk farms, to reduce the amount of sediment, nutrients and chemicals entering a waterbody from farmland.  Educate the farming </v>
      </c>
      <c r="E111" s="91" t="str">
        <f>IF(Summary!F112="improve","No","Yes")</f>
        <v>No</v>
      </c>
      <c r="F111" s="1"/>
      <c r="G111" s="1" t="str">
        <f>Summary!L112</f>
        <v>To control or manage diffuse source inputs</v>
      </c>
      <c r="H111" s="1" t="str">
        <f>Summary!M112</f>
        <v>Reduce diffuse pollution at source</v>
      </c>
      <c r="I111" s="1" t="str">
        <f>Summary!N112</f>
        <v>Field &amp; Crop - Arable soils</v>
      </c>
      <c r="J111" s="1" t="str">
        <f>Summary!J112</f>
        <v>EM</v>
      </c>
      <c r="K111" s="1" t="str">
        <f>IF(Summary!B112&gt;1,"GB1060390"&amp;Summary!B112,"")</f>
        <v>GB106039017330</v>
      </c>
      <c r="L111" s="1" t="str">
        <f>Summary!V112</f>
        <v>Contribute to improvement to 1+ element.</v>
      </c>
      <c r="M111" s="1" t="str">
        <f>IF(Summary!W112="vc","Very Certain",IF(Summary!W112="UC","Uncertain",IF(Summary!W112="QC","Quite Certain","")))</f>
        <v>Uncertain</v>
      </c>
      <c r="N111" s="79" t="s">
        <v>526</v>
      </c>
      <c r="O111" s="79" t="str">
        <f>IF(Summary!P112="","",Summary!P112)</f>
        <v/>
      </c>
      <c r="P111" s="1"/>
      <c r="Q111" s="1"/>
      <c r="R111" s="1" t="s">
        <v>467</v>
      </c>
      <c r="S111" s="1" t="str">
        <f>Summary!S112</f>
        <v>EA, WLT, NFU , TW, UCL,KCL, RU,</v>
      </c>
      <c r="T111" s="1"/>
      <c r="U111" s="1"/>
      <c r="V111" s="6"/>
      <c r="W111" s="1"/>
      <c r="X111" s="1"/>
      <c r="Y111" s="1"/>
      <c r="Z111" s="1"/>
      <c r="AA111" s="1"/>
      <c r="AB111" s="1"/>
      <c r="AC111" s="1"/>
      <c r="AD111" s="1"/>
      <c r="AE111" s="1"/>
      <c r="AF111" s="1"/>
      <c r="AG111" s="1"/>
      <c r="AH111" s="1"/>
      <c r="AI111" s="1"/>
      <c r="AJ111" s="1"/>
      <c r="AK111" s="7"/>
      <c r="AL111" s="79"/>
      <c r="AM111" s="79"/>
      <c r="AN111" s="79"/>
      <c r="AO111" s="79"/>
      <c r="AP111" s="79"/>
      <c r="AQ111" s="79"/>
      <c r="AR111" s="79"/>
      <c r="AS111" s="79"/>
      <c r="AT111" s="79"/>
      <c r="AU111" s="1" t="str">
        <f>Summary!U112</f>
        <v>unfunded</v>
      </c>
      <c r="AV111" s="1"/>
      <c r="AW111" s="79" t="s">
        <v>34</v>
      </c>
      <c r="AX111" s="1"/>
      <c r="AY111" s="77">
        <v>41604</v>
      </c>
      <c r="AZ111" s="77">
        <v>41604</v>
      </c>
      <c r="BA111" s="1" t="s">
        <v>466</v>
      </c>
      <c r="BB111" s="1"/>
      <c r="BC111" s="1"/>
      <c r="BD111" s="1"/>
      <c r="BE111" s="1"/>
      <c r="BF111" s="1"/>
      <c r="BG111" s="1"/>
      <c r="BH111" s="1"/>
      <c r="BI111" s="1"/>
      <c r="BJ111" s="1"/>
      <c r="BK111" s="1"/>
      <c r="BL111" s="1"/>
    </row>
    <row r="112" spans="1:64" s="85" customFormat="1">
      <c r="A112" s="123" t="s">
        <v>503</v>
      </c>
      <c r="B112" s="123" t="s">
        <v>504</v>
      </c>
      <c r="C112" s="123"/>
      <c r="D112" s="123" t="str">
        <f>Summary!K113</f>
        <v xml:space="preserve">Run an awareness campaign through on-farm demonstrations and undertake individual advisory farm visits on high risk farms, to reduce the amount of sediment, nutrients and chemicals entering a waterbody from farmland.  Educate the farming </v>
      </c>
      <c r="E112" s="91" t="str">
        <f>IF(Summary!F113="improve","No","Yes")</f>
        <v>No</v>
      </c>
      <c r="F112" s="123"/>
      <c r="G112" s="123" t="str">
        <f>Summary!L113</f>
        <v>To control or manage diffuse source inputs</v>
      </c>
      <c r="H112" s="123" t="str">
        <f>Summary!M113</f>
        <v>Reduce diffuse pollution at source</v>
      </c>
      <c r="I112" s="123" t="str">
        <f>Summary!N113</f>
        <v>Field &amp; Crop - Arable soils</v>
      </c>
      <c r="J112" s="123" t="str">
        <f>Summary!J113</f>
        <v>EM</v>
      </c>
      <c r="K112" s="123" t="str">
        <f>IF(Summary!B113&gt;1,"GB1060390"&amp;Summary!B113,"")</f>
        <v>GB106039017330</v>
      </c>
      <c r="L112" s="123" t="str">
        <f>Summary!V113</f>
        <v>Contribute to improvement to 1+ element.</v>
      </c>
      <c r="M112" s="123" t="str">
        <f>IF(Summary!W113="vc","Very Certain",IF(Summary!W113="UC","Uncertain",IF(Summary!W113="QC","Quite Certain","")))</f>
        <v>Uncertain</v>
      </c>
      <c r="N112" s="79" t="s">
        <v>526</v>
      </c>
      <c r="O112" s="79" t="str">
        <f>IF(Summary!P113="","",Summary!P113)</f>
        <v/>
      </c>
      <c r="P112" s="123"/>
      <c r="Q112" s="123"/>
      <c r="R112" s="123" t="s">
        <v>467</v>
      </c>
      <c r="S112" s="123" t="str">
        <f>Summary!S113</f>
        <v>EA, WLT, NFU , TW, UCL,KCL, RU,</v>
      </c>
      <c r="T112" s="123"/>
      <c r="U112" s="123"/>
      <c r="V112" s="6"/>
      <c r="W112" s="123"/>
      <c r="X112" s="123"/>
      <c r="Y112" s="123"/>
      <c r="Z112" s="123"/>
      <c r="AA112" s="123"/>
      <c r="AB112" s="123"/>
      <c r="AC112" s="123"/>
      <c r="AD112" s="123"/>
      <c r="AE112" s="123"/>
      <c r="AF112" s="123"/>
      <c r="AG112" s="123"/>
      <c r="AH112" s="123"/>
      <c r="AI112" s="123"/>
      <c r="AJ112" s="123"/>
      <c r="AK112" s="7"/>
      <c r="AL112" s="129"/>
      <c r="AM112" s="129"/>
      <c r="AN112" s="129"/>
      <c r="AO112" s="129"/>
      <c r="AP112" s="129"/>
      <c r="AQ112" s="129"/>
      <c r="AR112" s="129"/>
      <c r="AS112" s="129"/>
      <c r="AT112" s="129"/>
      <c r="AU112" s="123" t="str">
        <f>Summary!U113</f>
        <v>unfunded</v>
      </c>
      <c r="AV112" s="123"/>
      <c r="AW112" s="129" t="s">
        <v>34</v>
      </c>
      <c r="AX112" s="123"/>
      <c r="AY112" s="134">
        <v>41604</v>
      </c>
      <c r="AZ112" s="134">
        <v>41604</v>
      </c>
      <c r="BA112" s="123" t="s">
        <v>466</v>
      </c>
      <c r="BB112" s="123"/>
      <c r="BC112" s="123"/>
      <c r="BD112" s="123"/>
      <c r="BE112" s="123"/>
      <c r="BF112" s="123"/>
      <c r="BG112" s="123"/>
      <c r="BH112" s="123"/>
      <c r="BI112" s="123"/>
      <c r="BJ112" s="123"/>
      <c r="BK112" s="123"/>
      <c r="BL112" s="123"/>
    </row>
    <row r="113" spans="1:64" s="85" customFormat="1">
      <c r="A113" s="123" t="s">
        <v>503</v>
      </c>
      <c r="B113" s="123" t="s">
        <v>504</v>
      </c>
      <c r="C113" s="123"/>
      <c r="D113" s="123" t="str">
        <f>Summary!K114</f>
        <v>Take the broadwater off-line</v>
      </c>
      <c r="E113" s="91" t="str">
        <f>IF(Summary!F114="improve","No","Yes")</f>
        <v>No</v>
      </c>
      <c r="F113" s="123"/>
      <c r="G113" s="123" t="str">
        <f>Summary!L114</f>
        <v>Improve modified habitats</v>
      </c>
      <c r="H113" s="123" t="str">
        <f>Summary!M114</f>
        <v>Removal or easement of barriers to fish migration</v>
      </c>
      <c r="I113" s="123" t="str">
        <f>Summary!N114</f>
        <v>Improvements to longitudinal connectivity</v>
      </c>
      <c r="J113" s="123" t="str">
        <f>Summary!J114</f>
        <v>Fisheries</v>
      </c>
      <c r="K113" s="123" t="str">
        <f>IF(Summary!B114&gt;1,"GB1060390"&amp;Summary!B114,"")</f>
        <v>GB106039017330</v>
      </c>
      <c r="L113" s="123" t="str">
        <f>Summary!V114</f>
        <v>Contribute to improvement of 1 elelment</v>
      </c>
      <c r="M113" s="123" t="str">
        <f>IF(Summary!W114="vc","Very Certain",IF(Summary!W114="UC","Uncertain",IF(Summary!W114="QC","Quite Certain","")))</f>
        <v>Very Certain</v>
      </c>
      <c r="N113" s="79" t="s">
        <v>527</v>
      </c>
      <c r="O113" s="79" t="str">
        <f>IF(Summary!P114="","",Summary!P114)</f>
        <v>5km</v>
      </c>
      <c r="P113" s="123"/>
      <c r="Q113" s="123"/>
      <c r="R113" s="123" t="s">
        <v>467</v>
      </c>
      <c r="S113" s="123" t="str">
        <f>Summary!S114</f>
        <v>Estate / Landowner</v>
      </c>
      <c r="T113" s="123"/>
      <c r="U113" s="123"/>
      <c r="V113" s="6" t="s">
        <v>195</v>
      </c>
      <c r="W113" s="123"/>
      <c r="X113" s="123"/>
      <c r="Y113" s="123"/>
      <c r="Z113" s="123"/>
      <c r="AA113" s="123"/>
      <c r="AB113" s="123"/>
      <c r="AC113" s="123"/>
      <c r="AD113" s="123"/>
      <c r="AE113" s="123"/>
      <c r="AF113" s="123"/>
      <c r="AG113" s="123"/>
      <c r="AH113" s="123"/>
      <c r="AI113" s="123"/>
      <c r="AJ113" s="123"/>
      <c r="AK113" s="7" t="s">
        <v>379</v>
      </c>
      <c r="AL113" s="129"/>
      <c r="AM113" s="129"/>
      <c r="AN113" s="129"/>
      <c r="AO113" s="129"/>
      <c r="AP113" s="129"/>
      <c r="AQ113" s="129"/>
      <c r="AR113" s="129" t="s">
        <v>531</v>
      </c>
      <c r="AS113" s="129"/>
      <c r="AT113" s="129"/>
      <c r="AU113" s="123" t="str">
        <f>Summary!U114</f>
        <v>unfunded</v>
      </c>
      <c r="AV113" s="123"/>
      <c r="AW113" s="129" t="s">
        <v>34</v>
      </c>
      <c r="AX113" s="123"/>
      <c r="AY113" s="134">
        <v>41604</v>
      </c>
      <c r="AZ113" s="134">
        <v>41604</v>
      </c>
      <c r="BA113" s="123" t="s">
        <v>466</v>
      </c>
      <c r="BB113" s="123"/>
      <c r="BC113" s="123"/>
      <c r="BD113" s="123"/>
      <c r="BE113" s="123"/>
      <c r="BF113" s="123"/>
      <c r="BG113" s="123"/>
      <c r="BH113" s="123"/>
      <c r="BI113" s="123"/>
      <c r="BJ113" s="123"/>
      <c r="BK113" s="123"/>
      <c r="BL113" s="123"/>
    </row>
    <row r="114" spans="1:64" s="85" customFormat="1">
      <c r="A114" s="94" t="s">
        <v>503</v>
      </c>
      <c r="B114" s="94" t="s">
        <v>504</v>
      </c>
      <c r="C114" s="94"/>
      <c r="D114" s="94" t="str">
        <f>Summary!K116</f>
        <v>Use the Catchment Sensitive Farming initative to raise awareness and reduce pesticide\phosphate\sediment pollution in this waterbody.</v>
      </c>
      <c r="E114" s="91" t="str">
        <f>IF(Summary!F115="improve","No","Yes")</f>
        <v>No</v>
      </c>
      <c r="F114" s="94"/>
      <c r="G114" s="94" t="str">
        <f>Summary!L116</f>
        <v>To control or manage diffuse source inputs</v>
      </c>
      <c r="H114" s="94" t="str">
        <f>Summary!M116</f>
        <v>Reduce diffuse pollution at source</v>
      </c>
      <c r="I114" s="94" t="str">
        <f>Summary!N116</f>
        <v>Field &amp; Crop - Arable soils</v>
      </c>
      <c r="J114" s="94" t="str">
        <f>Summary!J116</f>
        <v>EM</v>
      </c>
      <c r="K114" s="94" t="str">
        <f>IF(Summary!B116&gt;1,"GB1060390"&amp;Summary!B116,"")</f>
        <v>GB106039017330</v>
      </c>
      <c r="L114" s="94" t="str">
        <f>Summary!V116</f>
        <v>Contribute to improvement to 1+ element.</v>
      </c>
      <c r="M114" s="94" t="str">
        <f>IF(Summary!W116="vc","Very Certain",IF(Summary!W116="UC","Uncertain",IF(Summary!W116="QC","Quite Certain","")))</f>
        <v>Uncertain</v>
      </c>
      <c r="N114" s="79" t="s">
        <v>528</v>
      </c>
      <c r="O114" s="79" t="str">
        <f>IF(Summary!P115="","",Summary!P115)</f>
        <v/>
      </c>
      <c r="P114" s="94"/>
      <c r="Q114" s="94"/>
      <c r="R114" s="94" t="s">
        <v>467</v>
      </c>
      <c r="S114" s="94" t="str">
        <f>Summary!S116</f>
        <v>EA, WLT, NFU , TW, UCL,KCL, RU,</v>
      </c>
      <c r="T114" s="94"/>
      <c r="U114" s="94"/>
      <c r="V114" s="6"/>
      <c r="W114" s="94"/>
      <c r="X114" s="94"/>
      <c r="Y114" s="94"/>
      <c r="Z114" s="94"/>
      <c r="AA114" s="94"/>
      <c r="AB114" s="94"/>
      <c r="AC114" s="94"/>
      <c r="AD114" s="94"/>
      <c r="AE114" s="94"/>
      <c r="AF114" s="94"/>
      <c r="AG114" s="94"/>
      <c r="AH114" s="94"/>
      <c r="AI114" s="94"/>
      <c r="AJ114" s="94"/>
      <c r="AK114" s="7"/>
      <c r="AL114" s="94"/>
      <c r="AM114" s="94"/>
      <c r="AN114" s="94"/>
      <c r="AO114" s="94"/>
      <c r="AP114" s="94"/>
      <c r="AQ114" s="94"/>
      <c r="AR114" s="94"/>
      <c r="AS114" s="94"/>
      <c r="AT114" s="94"/>
      <c r="AU114" s="94" t="str">
        <f>Summary!U116</f>
        <v>unfunded</v>
      </c>
      <c r="AV114" s="94"/>
      <c r="AW114" s="94" t="s">
        <v>34</v>
      </c>
      <c r="AX114" s="94"/>
      <c r="AY114" s="102">
        <v>41604</v>
      </c>
      <c r="AZ114" s="102">
        <v>41604</v>
      </c>
      <c r="BA114" s="94" t="s">
        <v>466</v>
      </c>
      <c r="BB114" s="94"/>
      <c r="BC114" s="94"/>
      <c r="BD114" s="94"/>
      <c r="BE114" s="94"/>
      <c r="BF114" s="94"/>
      <c r="BG114" s="94"/>
      <c r="BH114" s="94"/>
      <c r="BI114" s="94"/>
      <c r="BJ114" s="94"/>
      <c r="BK114" s="94"/>
      <c r="BL114" s="94"/>
    </row>
    <row r="115" spans="1:64" s="85" customFormat="1">
      <c r="A115" s="94" t="s">
        <v>503</v>
      </c>
      <c r="B115" s="94" t="s">
        <v>504</v>
      </c>
      <c r="C115" s="94"/>
      <c r="D115" s="94" t="str">
        <f>Summary!K115</f>
        <v>Use the Catchment Sensitive Farming initative to raise awareness and reduce pesticide\phosphate\sediment pollution in this waterbody.</v>
      </c>
      <c r="E115" s="91" t="str">
        <f>IF(Summary!F116="improve","No","Yes")</f>
        <v>No</v>
      </c>
      <c r="F115" s="94"/>
      <c r="G115" s="94" t="str">
        <f>Summary!L115</f>
        <v>To control or manage diffuse source inputs</v>
      </c>
      <c r="H115" s="94" t="str">
        <f>Summary!M115</f>
        <v>Reduce diffuse pollution at source</v>
      </c>
      <c r="I115" s="94" t="str">
        <f>Summary!N115</f>
        <v>Field &amp; Crop - Arable soils</v>
      </c>
      <c r="J115" s="94" t="str">
        <f>Summary!J115</f>
        <v>EM</v>
      </c>
      <c r="K115" s="94" t="str">
        <f>IF(Summary!B115&gt;1,"GB1060390"&amp;Summary!B115,"")</f>
        <v>GB106039017330</v>
      </c>
      <c r="L115" s="94" t="str">
        <f>Summary!V115</f>
        <v>Contribute to improvement to 1+ element.</v>
      </c>
      <c r="M115" s="94" t="str">
        <f>IF(Summary!W115="vc","Very Certain",IF(Summary!W115="UC","Uncertain",IF(Summary!W115="QC","Quite Certain","")))</f>
        <v>Uncertain</v>
      </c>
      <c r="N115" s="79" t="s">
        <v>527</v>
      </c>
      <c r="O115" s="79" t="str">
        <f>IF(Summary!P116="","",Summary!P116)</f>
        <v/>
      </c>
      <c r="P115" s="94"/>
      <c r="Q115" s="94"/>
      <c r="R115" s="94" t="s">
        <v>467</v>
      </c>
      <c r="S115" s="94" t="str">
        <f>Summary!S115</f>
        <v>EA, WLT, NFU , TW, UCL,KCL, RU,</v>
      </c>
      <c r="T115" s="94"/>
      <c r="U115" s="94"/>
      <c r="V115" s="6"/>
      <c r="W115" s="94"/>
      <c r="X115" s="94"/>
      <c r="Y115" s="94"/>
      <c r="Z115" s="94"/>
      <c r="AA115" s="94"/>
      <c r="AB115" s="94"/>
      <c r="AC115" s="94"/>
      <c r="AD115" s="94"/>
      <c r="AE115" s="94"/>
      <c r="AF115" s="94"/>
      <c r="AG115" s="94"/>
      <c r="AH115" s="94"/>
      <c r="AI115" s="94"/>
      <c r="AJ115" s="94"/>
      <c r="AK115" s="7"/>
      <c r="AL115" s="94"/>
      <c r="AM115" s="94"/>
      <c r="AN115" s="94"/>
      <c r="AO115" s="94"/>
      <c r="AP115" s="94"/>
      <c r="AQ115" s="94"/>
      <c r="AR115" s="94"/>
      <c r="AS115" s="94"/>
      <c r="AT115" s="94"/>
      <c r="AU115" s="94" t="str">
        <f>Summary!U115</f>
        <v>unfunded</v>
      </c>
      <c r="AV115" s="94"/>
      <c r="AW115" s="94" t="s">
        <v>34</v>
      </c>
      <c r="AX115" s="94"/>
      <c r="AY115" s="102">
        <v>41604</v>
      </c>
      <c r="AZ115" s="102">
        <v>41604</v>
      </c>
      <c r="BA115" s="94" t="s">
        <v>466</v>
      </c>
      <c r="BB115" s="94"/>
      <c r="BC115" s="94"/>
      <c r="BD115" s="94"/>
      <c r="BE115" s="94"/>
      <c r="BF115" s="94"/>
      <c r="BG115" s="94"/>
      <c r="BH115" s="94"/>
      <c r="BI115" s="94"/>
      <c r="BJ115" s="94"/>
      <c r="BK115" s="94"/>
      <c r="BL115" s="94"/>
    </row>
    <row r="116" spans="1:64" s="82" customFormat="1">
      <c r="A116" s="82" t="s">
        <v>503</v>
      </c>
      <c r="B116" s="82" t="s">
        <v>504</v>
      </c>
      <c r="D116" s="82" t="str">
        <f>Summary!K117</f>
        <v>Remove structure / install fish pass or bypass channel at Riverside walk, Wokingham and enhance river morphology</v>
      </c>
      <c r="E116" s="91" t="str">
        <f>IF(Summary!F117="improve","No","Yes")</f>
        <v>No</v>
      </c>
      <c r="G116" s="82" t="str">
        <f>Summary!L117</f>
        <v>Improve modified habitats</v>
      </c>
      <c r="H116" s="82" t="str">
        <f>Summary!M117</f>
        <v>Removal or easement of barriers to fish migration</v>
      </c>
      <c r="I116" s="82" t="str">
        <f>Summary!N117</f>
        <v>Improvements to longitudinal connectivity</v>
      </c>
      <c r="J116" s="82">
        <f>Summary!J117</f>
        <v>0</v>
      </c>
      <c r="K116" s="82" t="str">
        <f>IF(Summary!B117&gt;1,"GB1060390"&amp;Summary!B117,"")</f>
        <v>GB106039023130</v>
      </c>
      <c r="L116" s="82" t="str">
        <f>Summary!V117</f>
        <v>Contribute to improvement of more than 1 elelment</v>
      </c>
      <c r="M116" s="82" t="str">
        <f>IF(Summary!W117="vc","Very Certain",IF(Summary!W117="UC","Uncertain",IF(Summary!W117="QC","Quite Certain","")))</f>
        <v>Quite Certain</v>
      </c>
      <c r="N116" s="79" t="s">
        <v>527</v>
      </c>
      <c r="O116" s="79" t="str">
        <f>IF(Summary!P117="","",Summary!P117)</f>
        <v>3km</v>
      </c>
      <c r="R116" s="82" t="s">
        <v>467</v>
      </c>
      <c r="S116" s="82" t="str">
        <f>Summary!S117</f>
        <v>LA</v>
      </c>
      <c r="V116" s="6" t="s">
        <v>176</v>
      </c>
      <c r="AK116" s="7" t="s">
        <v>390</v>
      </c>
      <c r="AU116" s="82" t="str">
        <f>Summary!U117</f>
        <v>unfunded</v>
      </c>
      <c r="AW116" s="82" t="s">
        <v>34</v>
      </c>
      <c r="AY116" s="83">
        <v>41604</v>
      </c>
      <c r="AZ116" s="83">
        <v>41604</v>
      </c>
      <c r="BA116" s="82" t="s">
        <v>466</v>
      </c>
    </row>
    <row r="117" spans="1:64" s="81" customFormat="1">
      <c r="A117" s="127" t="s">
        <v>503</v>
      </c>
      <c r="B117" s="127" t="s">
        <v>504</v>
      </c>
      <c r="C117" s="127"/>
      <c r="D117" s="127" t="str">
        <f>Summary!K118</f>
        <v>Fencing to reduce cattle poaching and sediments carrying hosphates efrom entering the river.</v>
      </c>
      <c r="E117" s="91" t="str">
        <f>IF(Summary!F118="improve","No","Yes")</f>
        <v>No</v>
      </c>
      <c r="F117" s="127"/>
      <c r="G117" s="127" t="str">
        <f>Summary!L118</f>
        <v>To control or manage diffuse source inputs</v>
      </c>
      <c r="H117" s="127" t="str">
        <f>Summary!M118</f>
        <v>Reduce diffuse pollution pathways (i.e. control entry to water environment)</v>
      </c>
      <c r="I117" s="127" t="str">
        <f>Summary!N118</f>
        <v>Field &amp; Crop - Livestock</v>
      </c>
      <c r="J117" s="127" t="str">
        <f>Summary!J118</f>
        <v>EM</v>
      </c>
      <c r="K117" s="127" t="str">
        <f>IF(Summary!B118&gt;1,"GB1060390"&amp;Summary!B118,"")</f>
        <v>GB106039023160</v>
      </c>
      <c r="L117" s="127" t="str">
        <f>Summary!V118</f>
        <v>Contribute to improvement to 1+ element.</v>
      </c>
      <c r="M117" s="127" t="str">
        <f>IF(Summary!W118="vc","Very Certain",IF(Summary!W118="UC","Uncertain",IF(Summary!W118="QC","Quite Certain","")))</f>
        <v>Uncertain</v>
      </c>
      <c r="N117" s="79" t="s">
        <v>527</v>
      </c>
      <c r="O117" s="79" t="str">
        <f>IF(Summary!P118="","",Summary!P118)</f>
        <v/>
      </c>
      <c r="P117" s="127"/>
      <c r="Q117" s="127"/>
      <c r="R117" s="127" t="s">
        <v>467</v>
      </c>
      <c r="S117" s="127" t="str">
        <f>Summary!S118</f>
        <v>EA, WLT, NFU , TW, UCL,KCL, RU,</v>
      </c>
      <c r="T117" s="127"/>
      <c r="U117" s="127"/>
      <c r="V117" s="31"/>
      <c r="W117" s="127"/>
      <c r="X117" s="127"/>
      <c r="Y117" s="127"/>
      <c r="Z117" s="127"/>
      <c r="AA117" s="127"/>
      <c r="AB117" s="127"/>
      <c r="AC117" s="127"/>
      <c r="AD117" s="127"/>
      <c r="AE117" s="127"/>
      <c r="AF117" s="127"/>
      <c r="AG117" s="127"/>
      <c r="AH117" s="127"/>
      <c r="AI117" s="127"/>
      <c r="AJ117" s="127"/>
      <c r="AK117" s="29"/>
      <c r="AL117" s="127"/>
      <c r="AM117" s="127"/>
      <c r="AN117" s="127"/>
      <c r="AO117" s="127"/>
      <c r="AP117" s="127"/>
      <c r="AQ117" s="127"/>
      <c r="AR117" s="127"/>
      <c r="AS117" s="127"/>
      <c r="AT117" s="127"/>
      <c r="AU117" s="127" t="str">
        <f>Summary!U118</f>
        <v>unfunded</v>
      </c>
      <c r="AV117" s="127"/>
      <c r="AW117" s="127" t="s">
        <v>34</v>
      </c>
      <c r="AX117" s="127"/>
      <c r="AY117" s="138">
        <v>41604</v>
      </c>
      <c r="AZ117" s="138">
        <v>41604</v>
      </c>
      <c r="BA117" s="127" t="s">
        <v>466</v>
      </c>
      <c r="BB117" s="127"/>
      <c r="BC117" s="127"/>
      <c r="BD117" s="127"/>
      <c r="BE117" s="127"/>
      <c r="BF117" s="127"/>
      <c r="BG117" s="127"/>
      <c r="BH117" s="127"/>
      <c r="BI117" s="127"/>
      <c r="BJ117" s="127"/>
      <c r="BK117" s="127"/>
      <c r="BL117" s="127"/>
    </row>
    <row r="118" spans="1:64" s="81" customFormat="1">
      <c r="A118" s="80" t="s">
        <v>503</v>
      </c>
      <c r="B118" s="80" t="s">
        <v>504</v>
      </c>
      <c r="C118" s="80"/>
      <c r="D118" s="80" t="str">
        <f>Summary!K119</f>
        <v>Improvements to bypass channel at Sheepbridge and enhance habitat</v>
      </c>
      <c r="E118" s="91" t="str">
        <f>IF(Summary!F119="improve","No","Yes")</f>
        <v>No</v>
      </c>
      <c r="F118" s="80"/>
      <c r="G118" s="80" t="str">
        <f>Summary!L119</f>
        <v>Improve modified habitats</v>
      </c>
      <c r="H118" s="80" t="str">
        <f>Summary!M119</f>
        <v>Removal or easement of barriers to fish migration</v>
      </c>
      <c r="I118" s="80" t="str">
        <f>Summary!N119</f>
        <v>Improvements to longitudinal connectivity</v>
      </c>
      <c r="J118" s="80" t="str">
        <f>Summary!J119</f>
        <v>Fisheries</v>
      </c>
      <c r="K118" s="80" t="str">
        <f>IF(Summary!B119&gt;1,"GB1060390"&amp;Summary!B119,"")</f>
        <v>GB106039023160</v>
      </c>
      <c r="L118" s="80" t="str">
        <f>Summary!V119</f>
        <v>Contribute to improvement of more than 1 elelment</v>
      </c>
      <c r="M118" s="80" t="str">
        <f>IF(Summary!W119="vc","Very Certain",IF(Summary!W119="UC","Uncertain",IF(Summary!W119="QC","Quite Certain","")))</f>
        <v>Very Certain</v>
      </c>
      <c r="N118" s="79" t="s">
        <v>528</v>
      </c>
      <c r="O118" s="79" t="str">
        <f>IF(Summary!P119="","",Summary!P119)</f>
        <v>5km</v>
      </c>
      <c r="P118" s="80"/>
      <c r="Q118" s="80"/>
      <c r="R118" s="80" t="s">
        <v>467</v>
      </c>
      <c r="S118" s="80" t="str">
        <f>Summary!S119</f>
        <v>Landowner, Swallowfield fishing club, Hydrometry</v>
      </c>
      <c r="T118" s="80"/>
      <c r="U118" s="80"/>
      <c r="V118" s="6" t="s">
        <v>176</v>
      </c>
      <c r="W118" s="80"/>
      <c r="X118" s="80"/>
      <c r="Y118" s="80"/>
      <c r="Z118" s="80"/>
      <c r="AA118" s="80"/>
      <c r="AB118" s="80"/>
      <c r="AC118" s="80"/>
      <c r="AD118" s="80"/>
      <c r="AE118" s="80"/>
      <c r="AF118" s="80"/>
      <c r="AG118" s="80"/>
      <c r="AH118" s="80"/>
      <c r="AI118" s="80"/>
      <c r="AJ118" s="80"/>
      <c r="AK118" s="7" t="s">
        <v>305</v>
      </c>
      <c r="AL118" s="80"/>
      <c r="AM118" s="80"/>
      <c r="AN118" s="80"/>
      <c r="AO118" s="80"/>
      <c r="AP118" s="80"/>
      <c r="AQ118" s="80"/>
      <c r="AR118" s="80"/>
      <c r="AS118" s="80"/>
      <c r="AT118" s="80"/>
      <c r="AU118" s="80" t="str">
        <f>Summary!U119</f>
        <v>unfunded</v>
      </c>
      <c r="AV118" s="80"/>
      <c r="AW118" s="80" t="s">
        <v>62</v>
      </c>
      <c r="AX118" s="80"/>
      <c r="AY118" s="89">
        <v>41604</v>
      </c>
      <c r="AZ118" s="89">
        <v>41604</v>
      </c>
      <c r="BA118" s="80" t="s">
        <v>466</v>
      </c>
      <c r="BB118" s="80"/>
      <c r="BC118" s="80"/>
      <c r="BD118" s="80"/>
      <c r="BE118" s="80"/>
      <c r="BF118" s="80"/>
      <c r="BG118" s="80"/>
      <c r="BH118" s="80"/>
      <c r="BI118" s="80"/>
      <c r="BJ118" s="80"/>
      <c r="BK118" s="80"/>
      <c r="BL118" s="80"/>
    </row>
    <row r="119" spans="1:64" s="81" customFormat="1">
      <c r="A119" s="92" t="s">
        <v>508</v>
      </c>
      <c r="B119" s="92" t="s">
        <v>509</v>
      </c>
      <c r="C119" s="92"/>
      <c r="D119" s="92" t="str">
        <f>Summary!K120</f>
        <v>Sandford Farm weir removal/lowering or installation of fish pass as required and habitat enhancement</v>
      </c>
      <c r="E119" s="91" t="str">
        <f>IF(Summary!F120="improve","No","Yes")</f>
        <v>No</v>
      </c>
      <c r="F119" s="92"/>
      <c r="G119" s="92" t="str">
        <f>Summary!L120</f>
        <v>Improve modified habitats</v>
      </c>
      <c r="H119" s="92" t="str">
        <f>Summary!M120</f>
        <v>Removal or easement of barriers to fish migration</v>
      </c>
      <c r="I119" s="92" t="str">
        <f>Summary!N120</f>
        <v>Improvements to longitudinal connectivity</v>
      </c>
      <c r="J119" s="92" t="str">
        <f>Summary!J120</f>
        <v>Fisheries</v>
      </c>
      <c r="K119" s="92" t="str">
        <f>IF(Summary!B120&gt;1,"GB1060390"&amp;Summary!B120,"")</f>
        <v>GB106039023160</v>
      </c>
      <c r="L119" s="92" t="str">
        <f>Summary!V120</f>
        <v>Contribute to improvement of 1 elelment</v>
      </c>
      <c r="M119" s="92" t="str">
        <f>IF(Summary!W120="vc","Very Certain",IF(Summary!W120="UC","Uncertain",IF(Summary!W120="QC","Quite Certain","")))</f>
        <v>Very Certain</v>
      </c>
      <c r="N119" s="79" t="s">
        <v>527</v>
      </c>
      <c r="O119" s="79" t="str">
        <f>IF(Summary!P120="","",Summary!P120)</f>
        <v>3km</v>
      </c>
      <c r="P119" s="92"/>
      <c r="Q119" s="92"/>
      <c r="R119" s="92" t="s">
        <v>467</v>
      </c>
      <c r="S119" s="92" t="str">
        <f>Summary!S120</f>
        <v>Developer / LA / Landowner</v>
      </c>
      <c r="T119" s="92"/>
      <c r="U119" s="92"/>
      <c r="V119" s="11">
        <v>1</v>
      </c>
      <c r="W119" s="92"/>
      <c r="X119" s="92"/>
      <c r="Y119" s="92"/>
      <c r="Z119" s="92"/>
      <c r="AA119" s="92"/>
      <c r="AB119" s="92"/>
      <c r="AC119" s="92"/>
      <c r="AD119" s="92"/>
      <c r="AE119" s="92"/>
      <c r="AF119" s="92"/>
      <c r="AG119" s="92"/>
      <c r="AH119" s="92"/>
      <c r="AI119" s="92"/>
      <c r="AJ119" s="92"/>
      <c r="AK119" s="9" t="s">
        <v>160</v>
      </c>
      <c r="AL119" s="96"/>
      <c r="AM119" s="96"/>
      <c r="AN119" s="96"/>
      <c r="AO119" s="96"/>
      <c r="AP119" s="96"/>
      <c r="AQ119" s="96"/>
      <c r="AR119" s="96"/>
      <c r="AS119" s="96"/>
      <c r="AT119" s="96"/>
      <c r="AU119" s="92" t="str">
        <f>Summary!U120</f>
        <v>unfunded</v>
      </c>
      <c r="AV119" s="92"/>
      <c r="AW119" s="96" t="s">
        <v>34</v>
      </c>
      <c r="AX119" s="92"/>
      <c r="AY119" s="100">
        <v>41604</v>
      </c>
      <c r="AZ119" s="100">
        <v>41604</v>
      </c>
      <c r="BA119" s="92" t="s">
        <v>466</v>
      </c>
      <c r="BB119" s="92"/>
      <c r="BC119" s="92"/>
      <c r="BD119" s="92"/>
      <c r="BE119" s="92"/>
      <c r="BF119" s="92"/>
      <c r="BG119" s="92"/>
      <c r="BH119" s="92"/>
      <c r="BI119" s="92"/>
      <c r="BJ119" s="92"/>
      <c r="BK119" s="92"/>
      <c r="BL119" s="92"/>
    </row>
    <row r="120" spans="1:64" s="81" customFormat="1">
      <c r="A120" s="85" t="s">
        <v>511</v>
      </c>
      <c r="B120" s="85" t="s">
        <v>513</v>
      </c>
      <c r="C120" s="85"/>
      <c r="D120" s="85" t="str">
        <f>Summary!K121</f>
        <v>Sheep Bridge (2) weir removal/lowering or installation of fish pass as required and habitat enhancement</v>
      </c>
      <c r="E120" s="91" t="str">
        <f>IF(Summary!F121="improve","No","Yes")</f>
        <v>No</v>
      </c>
      <c r="F120" s="85"/>
      <c r="G120" s="85" t="str">
        <f>Summary!L121</f>
        <v>Improve modified habitats</v>
      </c>
      <c r="H120" s="85" t="str">
        <f>Summary!M121</f>
        <v>Removal or easement of barriers to fish migration</v>
      </c>
      <c r="I120" s="85" t="str">
        <f>Summary!N121</f>
        <v>Improvements to longitudinal connectivity</v>
      </c>
      <c r="J120" s="85" t="str">
        <f>Summary!J121</f>
        <v>Fisheries</v>
      </c>
      <c r="K120" s="85" t="str">
        <f>IF(Summary!B121&gt;1,"GB1060390"&amp;Summary!B121,"")</f>
        <v>GB106039023160</v>
      </c>
      <c r="L120" s="85" t="str">
        <f>Summary!V121</f>
        <v>Contribute to improvement of more than 1 elelment</v>
      </c>
      <c r="M120" s="85" t="str">
        <f>IF(Summary!W121="vc","Very Certain",IF(Summary!W121="UC","Uncertain",IF(Summary!W121="QC","Quite Certain","")))</f>
        <v>Quite Certain</v>
      </c>
      <c r="N120" s="79" t="s">
        <v>528</v>
      </c>
      <c r="O120" s="79" t="str">
        <f>IF(Summary!P121="","",Summary!P121)</f>
        <v>5km</v>
      </c>
      <c r="P120" s="85"/>
      <c r="Q120" s="85"/>
      <c r="R120" s="85" t="s">
        <v>467</v>
      </c>
      <c r="S120" s="85" t="str">
        <f>Summary!S121</f>
        <v>Hydrometry, Landowner</v>
      </c>
      <c r="T120" s="85"/>
      <c r="U120" s="85"/>
      <c r="V120" s="6" t="s">
        <v>176</v>
      </c>
      <c r="W120" s="85"/>
      <c r="X120" s="85"/>
      <c r="Y120" s="85"/>
      <c r="Z120" s="85"/>
      <c r="AA120" s="85"/>
      <c r="AB120" s="85"/>
      <c r="AC120" s="85"/>
      <c r="AD120" s="85"/>
      <c r="AE120" s="85"/>
      <c r="AF120" s="85"/>
      <c r="AG120" s="85"/>
      <c r="AH120" s="85"/>
      <c r="AI120" s="85"/>
      <c r="AJ120" s="85"/>
      <c r="AK120" s="33" t="s">
        <v>156</v>
      </c>
      <c r="AL120" s="86"/>
      <c r="AM120" s="86"/>
      <c r="AN120" s="86"/>
      <c r="AO120" s="86"/>
      <c r="AP120" s="86"/>
      <c r="AQ120" s="86"/>
      <c r="AR120" s="86"/>
      <c r="AS120" s="86"/>
      <c r="AT120" s="86"/>
      <c r="AU120" s="85" t="str">
        <f>Summary!U121</f>
        <v>unfunded</v>
      </c>
      <c r="AV120" s="85"/>
      <c r="AW120" s="86" t="s">
        <v>34</v>
      </c>
      <c r="AX120" s="85"/>
      <c r="AY120" s="87">
        <v>41604</v>
      </c>
      <c r="AZ120" s="87">
        <v>41604</v>
      </c>
      <c r="BA120" s="85" t="s">
        <v>466</v>
      </c>
      <c r="BB120" s="85"/>
      <c r="BC120" s="85"/>
      <c r="BD120" s="85"/>
      <c r="BE120" s="85"/>
      <c r="BF120" s="85"/>
      <c r="BG120" s="85"/>
      <c r="BH120" s="85"/>
      <c r="BI120" s="85"/>
      <c r="BJ120" s="85"/>
      <c r="BK120" s="85"/>
      <c r="BL120" s="85"/>
    </row>
    <row r="121" spans="1:64" s="81" customFormat="1">
      <c r="A121" s="85" t="s">
        <v>511</v>
      </c>
      <c r="B121" s="85" t="s">
        <v>513</v>
      </c>
      <c r="C121" s="85"/>
      <c r="D121" s="85" t="str">
        <f>Summary!K122</f>
        <v>Sindlesham Mill (3) weir removal/lowering or installation of fish pass as required and habitat enhancement</v>
      </c>
      <c r="E121" s="91" t="str">
        <f>IF(Summary!F122="improve","No","Yes")</f>
        <v>No</v>
      </c>
      <c r="F121" s="85"/>
      <c r="G121" s="85" t="str">
        <f>Summary!L122</f>
        <v>Improve modified habitats</v>
      </c>
      <c r="H121" s="85" t="str">
        <f>Summary!M122</f>
        <v>Removal or easement of barriers to fish migration</v>
      </c>
      <c r="I121" s="85" t="str">
        <f>Summary!N122</f>
        <v>Improvements to longitudinal connectivity</v>
      </c>
      <c r="J121" s="85" t="str">
        <f>Summary!J122</f>
        <v>Fisheries</v>
      </c>
      <c r="K121" s="85" t="str">
        <f>IF(Summary!B122&gt;1,"GB1060390"&amp;Summary!B122,"")</f>
        <v>GB106039023160</v>
      </c>
      <c r="L121" s="85" t="str">
        <f>Summary!V122</f>
        <v>Contribute to improvement of 1 elelment</v>
      </c>
      <c r="M121" s="85" t="str">
        <f>IF(Summary!W122="vc","Very Certain",IF(Summary!W122="UC","Uncertain",IF(Summary!W122="QC","Quite Certain","")))</f>
        <v>Quite Certain</v>
      </c>
      <c r="N121" s="79" t="s">
        <v>527</v>
      </c>
      <c r="O121" s="79" t="str">
        <f>IF(Summary!P122="","",Summary!P122)</f>
        <v>3km</v>
      </c>
      <c r="P121" s="85"/>
      <c r="Q121" s="85"/>
      <c r="R121" s="85" t="s">
        <v>467</v>
      </c>
      <c r="S121" s="85" t="str">
        <f>Summary!S122</f>
        <v>Farnham AC</v>
      </c>
      <c r="T121" s="85"/>
      <c r="U121" s="85"/>
      <c r="V121" s="6" t="s">
        <v>176</v>
      </c>
      <c r="W121" s="85"/>
      <c r="X121" s="85"/>
      <c r="Y121" s="85"/>
      <c r="Z121" s="85"/>
      <c r="AA121" s="85"/>
      <c r="AB121" s="85"/>
      <c r="AC121" s="85"/>
      <c r="AD121" s="85"/>
      <c r="AE121" s="85"/>
      <c r="AF121" s="85"/>
      <c r="AG121" s="85"/>
      <c r="AH121" s="85"/>
      <c r="AI121" s="85"/>
      <c r="AJ121" s="85"/>
      <c r="AK121" s="33" t="s">
        <v>155</v>
      </c>
      <c r="AL121" s="86"/>
      <c r="AM121" s="86"/>
      <c r="AN121" s="86"/>
      <c r="AO121" s="86"/>
      <c r="AP121" s="86"/>
      <c r="AQ121" s="86"/>
      <c r="AR121" s="86"/>
      <c r="AS121" s="86"/>
      <c r="AT121" s="86"/>
      <c r="AU121" s="85" t="str">
        <f>Summary!U122</f>
        <v>unfunded</v>
      </c>
      <c r="AV121" s="85"/>
      <c r="AW121" s="86" t="s">
        <v>34</v>
      </c>
      <c r="AX121" s="85"/>
      <c r="AY121" s="87">
        <v>41604</v>
      </c>
      <c r="AZ121" s="87">
        <v>41604</v>
      </c>
      <c r="BA121" s="85" t="s">
        <v>466</v>
      </c>
      <c r="BB121" s="85"/>
      <c r="BC121" s="85"/>
      <c r="BD121" s="85"/>
      <c r="BE121" s="85"/>
      <c r="BF121" s="85"/>
      <c r="BG121" s="85"/>
      <c r="BH121" s="85"/>
      <c r="BI121" s="85"/>
      <c r="BJ121" s="85"/>
      <c r="BK121" s="85"/>
      <c r="BL121" s="85"/>
    </row>
    <row r="122" spans="1:64" s="81" customFormat="1">
      <c r="A122" s="85" t="s">
        <v>511</v>
      </c>
      <c r="B122" s="85" t="s">
        <v>513</v>
      </c>
      <c r="C122" s="85"/>
      <c r="D122" s="85" t="str">
        <f>Summary!K123</f>
        <v>St Patricks Stream, river and wetland project. Create a back water and use the gravel to create riffles and spawning habitat, include woody debris.</v>
      </c>
      <c r="E122" s="91" t="str">
        <f>IF(Summary!F123="improve","No","Yes")</f>
        <v>Yes</v>
      </c>
      <c r="F122" s="85"/>
      <c r="G122" s="85" t="str">
        <f>Summary!L123</f>
        <v>Improve modified habitats</v>
      </c>
      <c r="H122" s="85" t="str">
        <f>Summary!M123</f>
        <v>Improve condition of channel bed and/or banks/shoreline</v>
      </c>
      <c r="I122" s="85" t="str">
        <f>Summary!N123</f>
        <v>Preserve and restore habitats</v>
      </c>
      <c r="J122" s="85" t="str">
        <f>Summary!J123</f>
        <v>Fisheries</v>
      </c>
      <c r="K122" s="85" t="str">
        <f>IF(Summary!B123&gt;1,"GB1060390"&amp;Summary!B123,"")</f>
        <v>GB106039023160</v>
      </c>
      <c r="L122" s="85" t="str">
        <f>Summary!V123</f>
        <v>Contribute to improvement of 1 elelment</v>
      </c>
      <c r="M122" s="85" t="str">
        <f>IF(Summary!W123="vc","Very Certain",IF(Summary!W123="UC","Uncertain",IF(Summary!W123="QC","Quite Certain","")))</f>
        <v>Very Certain</v>
      </c>
      <c r="N122" s="79" t="s">
        <v>527</v>
      </c>
      <c r="O122" s="79" t="str">
        <f>IF(Summary!P123="","",Summary!P123)</f>
        <v>4 km</v>
      </c>
      <c r="P122" s="85"/>
      <c r="Q122" s="85"/>
      <c r="R122" s="85" t="s">
        <v>467</v>
      </c>
      <c r="S122" s="85" t="str">
        <f>Summary!S123</f>
        <v>Twyford &amp; District, New AC, residents, FCRM, Barbel Society, CLPS,</v>
      </c>
      <c r="T122" s="85"/>
      <c r="U122" s="85"/>
      <c r="V122" s="6" t="s">
        <v>176</v>
      </c>
      <c r="W122" s="85"/>
      <c r="X122" s="85"/>
      <c r="Y122" s="85"/>
      <c r="Z122" s="85"/>
      <c r="AA122" s="85"/>
      <c r="AB122" s="85"/>
      <c r="AC122" s="85"/>
      <c r="AD122" s="85"/>
      <c r="AE122" s="85"/>
      <c r="AF122" s="85"/>
      <c r="AG122" s="85"/>
      <c r="AH122" s="85"/>
      <c r="AI122" s="85"/>
      <c r="AJ122" s="85"/>
      <c r="AK122" s="7" t="s">
        <v>312</v>
      </c>
      <c r="AL122" s="86"/>
      <c r="AM122" s="86"/>
      <c r="AN122" s="86"/>
      <c r="AO122" s="86"/>
      <c r="AP122" s="86"/>
      <c r="AQ122" s="86"/>
      <c r="AR122" s="86"/>
      <c r="AS122" s="86"/>
      <c r="AT122" s="86"/>
      <c r="AU122" s="85">
        <f>Summary!U123</f>
        <v>0</v>
      </c>
      <c r="AV122" s="85"/>
      <c r="AW122" s="86" t="s">
        <v>34</v>
      </c>
      <c r="AX122" s="85"/>
      <c r="AY122" s="87">
        <v>41604</v>
      </c>
      <c r="AZ122" s="87">
        <v>41604</v>
      </c>
      <c r="BA122" s="85" t="s">
        <v>466</v>
      </c>
      <c r="BB122" s="85"/>
      <c r="BC122" s="85"/>
      <c r="BD122" s="85"/>
      <c r="BE122" s="85"/>
      <c r="BF122" s="85"/>
      <c r="BG122" s="85"/>
      <c r="BH122" s="85"/>
      <c r="BI122" s="85"/>
      <c r="BJ122" s="85"/>
      <c r="BK122" s="85"/>
      <c r="BL122" s="85"/>
    </row>
    <row r="123" spans="1:64" s="81" customFormat="1">
      <c r="A123" s="85" t="s">
        <v>511</v>
      </c>
      <c r="B123" s="85" t="s">
        <v>512</v>
      </c>
      <c r="C123" s="85"/>
      <c r="D123" s="85" t="str">
        <f>Summary!K124</f>
        <v>Stanford End (3)weir removal/lowering or installation of fish pass as required and habitat enhancement</v>
      </c>
      <c r="E123" s="91" t="str">
        <f>IF(Summary!F124="improve","No","Yes")</f>
        <v>No</v>
      </c>
      <c r="F123" s="85"/>
      <c r="G123" s="85" t="str">
        <f>Summary!L124</f>
        <v>Improve modified habitats</v>
      </c>
      <c r="H123" s="85" t="str">
        <f>Summary!M124</f>
        <v>Removal or easement of barriers to fish migration</v>
      </c>
      <c r="I123" s="85" t="str">
        <f>Summary!N124</f>
        <v>Improvements to longitudinal connectivity</v>
      </c>
      <c r="J123" s="85" t="str">
        <f>Summary!J124</f>
        <v>Fisheries</v>
      </c>
      <c r="K123" s="85" t="str">
        <f>IF(Summary!B124&gt;1,"GB1060390"&amp;Summary!B124,"")</f>
        <v>GB106039023160</v>
      </c>
      <c r="L123" s="85" t="str">
        <f>Summary!V124</f>
        <v>Contribute to improvement of more than 1 elelment</v>
      </c>
      <c r="M123" s="85" t="str">
        <f>IF(Summary!W124="vc","Very Certain",IF(Summary!W124="UC","Uncertain",IF(Summary!W124="QC","Quite Certain","")))</f>
        <v/>
      </c>
      <c r="N123" s="79" t="s">
        <v>528</v>
      </c>
      <c r="O123" s="79" t="str">
        <f>IF(Summary!P124="","",Summary!P124)</f>
        <v/>
      </c>
      <c r="P123" s="85"/>
      <c r="Q123" s="85"/>
      <c r="R123" s="85" t="s">
        <v>467</v>
      </c>
      <c r="S123" s="85">
        <f>Summary!S124</f>
        <v>0</v>
      </c>
      <c r="T123" s="85"/>
      <c r="U123" s="85"/>
      <c r="V123" s="65"/>
      <c r="W123" s="85"/>
      <c r="X123" s="85"/>
      <c r="Y123" s="85"/>
      <c r="Z123" s="85"/>
      <c r="AA123" s="85"/>
      <c r="AB123" s="85"/>
      <c r="AC123" s="85"/>
      <c r="AD123" s="85"/>
      <c r="AE123" s="85"/>
      <c r="AF123" s="85"/>
      <c r="AG123" s="85"/>
      <c r="AH123" s="85"/>
      <c r="AI123" s="85"/>
      <c r="AJ123" s="85"/>
      <c r="AK123" s="33" t="s">
        <v>157</v>
      </c>
      <c r="AL123" s="86"/>
      <c r="AM123" s="86"/>
      <c r="AN123" s="86"/>
      <c r="AO123" s="86"/>
      <c r="AP123" s="86"/>
      <c r="AQ123" s="86"/>
      <c r="AR123" s="86"/>
      <c r="AS123" s="86"/>
      <c r="AT123" s="86"/>
      <c r="AU123" s="85">
        <f>Summary!U124</f>
        <v>0</v>
      </c>
      <c r="AV123" s="85"/>
      <c r="AW123" s="86" t="s">
        <v>62</v>
      </c>
      <c r="AX123" s="85"/>
      <c r="AY123" s="87">
        <v>41604</v>
      </c>
      <c r="AZ123" s="87">
        <v>41604</v>
      </c>
      <c r="BA123" s="85" t="s">
        <v>466</v>
      </c>
      <c r="BB123" s="85"/>
      <c r="BC123" s="85"/>
      <c r="BD123" s="85"/>
      <c r="BE123" s="85"/>
      <c r="BF123" s="85"/>
      <c r="BG123" s="85"/>
      <c r="BH123" s="85"/>
      <c r="BI123" s="85"/>
      <c r="BJ123" s="85"/>
      <c r="BK123" s="85"/>
      <c r="BL123" s="85"/>
    </row>
    <row r="124" spans="1:64" s="81" customFormat="1">
      <c r="A124" s="81" t="s">
        <v>517</v>
      </c>
      <c r="B124" s="81" t="s">
        <v>518</v>
      </c>
      <c r="D124" s="81" t="str">
        <f>Summary!K125</f>
        <v>Stratfield Saye weir removal/lowering or installation of fish pass as required and habitat enhancement</v>
      </c>
      <c r="E124" s="91" t="str">
        <f>IF(Summary!F125="improve","No","Yes")</f>
        <v>No</v>
      </c>
      <c r="G124" s="81" t="str">
        <f>Summary!L125</f>
        <v>Improve modified habitats</v>
      </c>
      <c r="H124" s="81" t="str">
        <f>Summary!M125</f>
        <v>Removal or easement of barriers to fish migration</v>
      </c>
      <c r="I124" s="81" t="str">
        <f>Summary!N125</f>
        <v>Improvements to longitudinal connectivity</v>
      </c>
      <c r="J124" s="81" t="str">
        <f>Summary!J125</f>
        <v>Fisheries</v>
      </c>
      <c r="K124" s="81" t="str">
        <f>IF(Summary!B125&gt;1,"GB1060390"&amp;Summary!B125,"")</f>
        <v>GB106039023160</v>
      </c>
      <c r="L124" s="81" t="str">
        <f>Summary!V125</f>
        <v>Contribute to improvement of more than 1 elelment</v>
      </c>
      <c r="M124" s="81" t="str">
        <f>IF(Summary!W125="vc","Very Certain",IF(Summary!W125="UC","Uncertain",IF(Summary!W125="QC","Quite Certain","")))</f>
        <v>Quite Certain</v>
      </c>
      <c r="N124" s="79" t="s">
        <v>527</v>
      </c>
      <c r="O124" s="79" t="str">
        <f>IF(Summary!P125="","",Summary!P125)</f>
        <v>3km</v>
      </c>
      <c r="R124" s="81" t="s">
        <v>467</v>
      </c>
      <c r="S124" s="81" t="str">
        <f>Summary!S125</f>
        <v>Landowner</v>
      </c>
      <c r="V124" s="6" t="s">
        <v>176</v>
      </c>
      <c r="AK124" s="7" t="s">
        <v>158</v>
      </c>
      <c r="AU124" s="81" t="str">
        <f>Summary!U125</f>
        <v>unfunded</v>
      </c>
      <c r="AW124" s="81" t="s">
        <v>34</v>
      </c>
      <c r="AY124" s="90">
        <v>41604</v>
      </c>
      <c r="AZ124" s="90">
        <v>41604</v>
      </c>
      <c r="BA124" s="81" t="s">
        <v>466</v>
      </c>
    </row>
    <row r="125" spans="1:64" s="81" customFormat="1">
      <c r="A125" s="81" t="s">
        <v>517</v>
      </c>
      <c r="B125" s="81" t="s">
        <v>518</v>
      </c>
      <c r="D125" s="81" t="str">
        <f>Summary!K126</f>
        <v>Tumbling Bay weirs (2)weir removal/lowering or installation of fish pass as required and habitat enhancement</v>
      </c>
      <c r="E125" s="91" t="str">
        <f>IF(Summary!F126="improve","No","Yes")</f>
        <v>No</v>
      </c>
      <c r="G125" s="81" t="str">
        <f>Summary!L126</f>
        <v>Improve modified habitats</v>
      </c>
      <c r="H125" s="81" t="str">
        <f>Summary!M126</f>
        <v>Removal or easement of barriers to fish migration</v>
      </c>
      <c r="I125" s="81" t="str">
        <f>Summary!N126</f>
        <v>Improvements to longitudinal connectivity</v>
      </c>
      <c r="J125" s="81" t="str">
        <f>Summary!J126</f>
        <v>Fisheries</v>
      </c>
      <c r="K125" s="81" t="str">
        <f>IF(Summary!B126&gt;1,"GB1060390"&amp;Summary!B126,"")</f>
        <v>GB106039023160</v>
      </c>
      <c r="L125" s="81" t="str">
        <f>Summary!V126</f>
        <v>Contribute to improvement of more than 1 elelment</v>
      </c>
      <c r="M125" s="81" t="str">
        <f>IF(Summary!W126="vc","Very Certain",IF(Summary!W126="UC","Uncertain",IF(Summary!W126="QC","Quite Certain","")))</f>
        <v/>
      </c>
      <c r="N125" s="79" t="s">
        <v>527</v>
      </c>
      <c r="O125" s="79" t="str">
        <f>IF(Summary!P126="","",Summary!P126)</f>
        <v>3km</v>
      </c>
      <c r="R125" s="81" t="s">
        <v>467</v>
      </c>
      <c r="S125" s="81" t="str">
        <f>Summary!S126</f>
        <v>Landowner</v>
      </c>
      <c r="V125" s="6" t="s">
        <v>176</v>
      </c>
      <c r="AK125" s="7" t="s">
        <v>159</v>
      </c>
      <c r="AU125" s="81" t="str">
        <f>Summary!U126</f>
        <v>unfunded</v>
      </c>
      <c r="AW125" s="81" t="s">
        <v>34</v>
      </c>
      <c r="AY125" s="90">
        <v>41604</v>
      </c>
      <c r="AZ125" s="90">
        <v>41604</v>
      </c>
      <c r="BA125" s="81" t="s">
        <v>466</v>
      </c>
    </row>
    <row r="126" spans="1:64" s="81" customFormat="1">
      <c r="A126" s="81" t="s">
        <v>517</v>
      </c>
      <c r="B126" s="81" t="s">
        <v>518</v>
      </c>
      <c r="D126" s="81" t="str">
        <f>Summary!K127</f>
        <v>Twyford Mill structures (2) weir removal/lowering or installation of fish pass as required and habitat enhancement</v>
      </c>
      <c r="E126" s="91" t="str">
        <f>IF(Summary!F127="improve","No","Yes")</f>
        <v>No</v>
      </c>
      <c r="G126" s="81" t="str">
        <f>Summary!L127</f>
        <v>Improve modified habitats</v>
      </c>
      <c r="H126" s="81" t="str">
        <f>Summary!M127</f>
        <v>Removal or easement of barriers to fish migration</v>
      </c>
      <c r="I126" s="81" t="str">
        <f>Summary!N127</f>
        <v>Improvements to longitudinal connectivity</v>
      </c>
      <c r="J126" s="81" t="str">
        <f>Summary!J127</f>
        <v>Fisheries</v>
      </c>
      <c r="K126" s="81" t="str">
        <f>IF(Summary!B127&gt;1,"GB1060390"&amp;Summary!B127,"")</f>
        <v>GB106039023160</v>
      </c>
      <c r="L126" s="81" t="str">
        <f>Summary!V127</f>
        <v>Contribute to improvement of 1 elelment</v>
      </c>
      <c r="M126" s="81" t="str">
        <f>IF(Summary!W127="vc","Very Certain",IF(Summary!W127="UC","Uncertain",IF(Summary!W127="QC","Quite Certain","")))</f>
        <v>Very Certain</v>
      </c>
      <c r="N126" s="79" t="s">
        <v>527</v>
      </c>
      <c r="O126" s="79" t="str">
        <f>IF(Summary!P127="","",Summary!P127)</f>
        <v>4km</v>
      </c>
      <c r="R126" s="81" t="s">
        <v>467</v>
      </c>
      <c r="S126" s="81" t="str">
        <f>Summary!S127</f>
        <v>LA</v>
      </c>
      <c r="V126" s="6" t="s">
        <v>182</v>
      </c>
      <c r="AK126" s="33" t="s">
        <v>153</v>
      </c>
      <c r="AU126" s="81" t="str">
        <f>Summary!U127</f>
        <v>unfunded</v>
      </c>
      <c r="AW126" s="81" t="s">
        <v>34</v>
      </c>
      <c r="AY126" s="90">
        <v>41604</v>
      </c>
      <c r="AZ126" s="90">
        <v>41604</v>
      </c>
      <c r="BA126" s="81" t="s">
        <v>466</v>
      </c>
    </row>
    <row r="127" spans="1:64" s="81" customFormat="1">
      <c r="A127" s="81" t="s">
        <v>517</v>
      </c>
      <c r="B127" s="81" t="s">
        <v>518</v>
      </c>
      <c r="D127" s="81" t="str">
        <f>Summary!K128</f>
        <v>Weir feeding distributary u/s Sandford Bridge weir removal/lowering or installation of fish pass as required and habitat enhancement</v>
      </c>
      <c r="E127" s="91" t="str">
        <f>IF(Summary!F128="improve","No","Yes")</f>
        <v>No</v>
      </c>
      <c r="G127" s="81" t="str">
        <f>Summary!L128</f>
        <v>Improve modified habitats</v>
      </c>
      <c r="H127" s="81" t="str">
        <f>Summary!M128</f>
        <v>Removal or easement of barriers to fish migration</v>
      </c>
      <c r="I127" s="81" t="str">
        <f>Summary!N128</f>
        <v>Improvements to longitudinal connectivity</v>
      </c>
      <c r="J127" s="81" t="str">
        <f>Summary!J128</f>
        <v>Fisheries</v>
      </c>
      <c r="K127" s="81" t="str">
        <f>IF(Summary!B128&gt;1,"GB1060390"&amp;Summary!B128,"")</f>
        <v>GB106039023160</v>
      </c>
      <c r="L127" s="81" t="str">
        <f>Summary!V128</f>
        <v>Contribute to improvement of 1 elelment</v>
      </c>
      <c r="M127" s="81" t="str">
        <f>IF(Summary!W128="vc","Very Certain",IF(Summary!W128="UC","Uncertain",IF(Summary!W128="QC","Quite Certain","")))</f>
        <v>Uncertain</v>
      </c>
      <c r="N127" s="79" t="s">
        <v>527</v>
      </c>
      <c r="O127" s="79" t="str">
        <f>IF(Summary!P128="","",Summary!P128)</f>
        <v>1km</v>
      </c>
      <c r="R127" s="81" t="s">
        <v>467</v>
      </c>
      <c r="S127" s="81" t="str">
        <f>Summary!S128</f>
        <v>Country Park / LA</v>
      </c>
      <c r="V127" s="6" t="s">
        <v>393</v>
      </c>
      <c r="AK127" s="7" t="s">
        <v>154</v>
      </c>
      <c r="AU127" s="81" t="str">
        <f>Summary!U128</f>
        <v>unfunded</v>
      </c>
      <c r="AW127" s="81" t="s">
        <v>34</v>
      </c>
      <c r="AY127" s="90">
        <v>41604</v>
      </c>
      <c r="AZ127" s="90">
        <v>41604</v>
      </c>
      <c r="BA127" s="81" t="s">
        <v>466</v>
      </c>
    </row>
    <row r="128" spans="1:64" s="78" customFormat="1">
      <c r="A128" s="85" t="s">
        <v>511</v>
      </c>
      <c r="B128" s="85" t="s">
        <v>513</v>
      </c>
      <c r="C128" s="85"/>
      <c r="D128" s="85" t="str">
        <f>Summary!K130</f>
        <v>Creation of buffer strips to reduce land run off</v>
      </c>
      <c r="E128" s="91" t="str">
        <f>IF(Summary!F129="improve","No","Yes")</f>
        <v>No</v>
      </c>
      <c r="F128" s="85"/>
      <c r="G128" s="85" t="str">
        <f>Summary!L130</f>
        <v>To control or manage diffuse source inputs</v>
      </c>
      <c r="H128" s="85" t="str">
        <f>Summary!M130</f>
        <v>Reduce diffuse pollution pathways (i.e. control entry to water environment)</v>
      </c>
      <c r="I128" s="85" t="str">
        <f>Summary!N130</f>
        <v>Riparian management</v>
      </c>
      <c r="J128" s="85" t="str">
        <f>Summary!J130</f>
        <v>EM</v>
      </c>
      <c r="K128" s="85" t="str">
        <f>IF(Summary!B130&gt;1,"GB1060390"&amp;Summary!B130,"")</f>
        <v>GB106039023190</v>
      </c>
      <c r="L128" s="85" t="str">
        <f>Summary!V130</f>
        <v>Contribute to improvement to 1+ element.</v>
      </c>
      <c r="M128" s="85" t="str">
        <f>IF(Summary!W130="vc","Very Certain",IF(Summary!W130="UC","Uncertain",IF(Summary!W130="QC","Quite Certain","")))</f>
        <v>Uncertain</v>
      </c>
      <c r="N128" s="79" t="s">
        <v>527</v>
      </c>
      <c r="O128" s="79" t="str">
        <f>IF(Summary!P129="","",Summary!P129)</f>
        <v/>
      </c>
      <c r="P128" s="85"/>
      <c r="Q128" s="85"/>
      <c r="R128" s="85" t="s">
        <v>467</v>
      </c>
      <c r="S128" s="85" t="str">
        <f>Summary!S130</f>
        <v>EA, WLT, NFU , TW, UCL,KCL, RU,</v>
      </c>
      <c r="T128" s="85"/>
      <c r="U128" s="85"/>
      <c r="V128" s="85"/>
      <c r="W128" s="85"/>
      <c r="X128" s="85"/>
      <c r="Y128" s="85"/>
      <c r="Z128" s="85"/>
      <c r="AA128" s="85"/>
      <c r="AB128" s="85"/>
      <c r="AC128" s="85"/>
      <c r="AD128" s="85"/>
      <c r="AE128" s="85"/>
      <c r="AF128" s="85"/>
      <c r="AG128" s="85"/>
      <c r="AH128" s="85"/>
      <c r="AI128" s="85"/>
      <c r="AJ128" s="85"/>
      <c r="AK128" s="85"/>
      <c r="AL128" s="86"/>
      <c r="AM128" s="86"/>
      <c r="AN128" s="86"/>
      <c r="AO128" s="86"/>
      <c r="AP128" s="86"/>
      <c r="AQ128" s="86"/>
      <c r="AR128" s="86"/>
      <c r="AS128" s="86"/>
      <c r="AT128" s="86"/>
      <c r="AU128" s="85" t="str">
        <f>Summary!U130</f>
        <v>unfunded</v>
      </c>
      <c r="AV128" s="85"/>
      <c r="AW128" s="86" t="s">
        <v>34</v>
      </c>
      <c r="AX128" s="85"/>
      <c r="AY128" s="87">
        <v>41604</v>
      </c>
      <c r="AZ128" s="87">
        <v>41604</v>
      </c>
      <c r="BA128" s="85" t="s">
        <v>466</v>
      </c>
      <c r="BB128" s="85"/>
      <c r="BC128" s="85"/>
      <c r="BD128" s="85"/>
      <c r="BE128" s="85"/>
      <c r="BF128" s="85"/>
      <c r="BG128" s="85"/>
      <c r="BH128" s="85"/>
      <c r="BI128" s="85"/>
      <c r="BJ128" s="85"/>
      <c r="BK128" s="85"/>
      <c r="BL128" s="85"/>
    </row>
    <row r="129" spans="1:64" s="78" customFormat="1">
      <c r="A129" s="81" t="s">
        <v>517</v>
      </c>
      <c r="B129" s="81" t="s">
        <v>518</v>
      </c>
      <c r="C129" s="81"/>
      <c r="D129" s="81" t="str">
        <f>Summary!K129</f>
        <v>Creation of buffer strips to reduce land run off</v>
      </c>
      <c r="E129" s="91" t="str">
        <f>IF(Summary!F130="improve","No","Yes")</f>
        <v>No</v>
      </c>
      <c r="F129" s="81"/>
      <c r="G129" s="81" t="str">
        <f>Summary!L129</f>
        <v>To control or manage diffuse source inputs</v>
      </c>
      <c r="H129" s="81" t="str">
        <f>Summary!M129</f>
        <v>Reduce diffuse pollution pathways (i.e. control entry to water environment)</v>
      </c>
      <c r="I129" s="81" t="str">
        <f>Summary!N129</f>
        <v>Riparian management</v>
      </c>
      <c r="J129" s="81" t="str">
        <f>Summary!J129</f>
        <v>EM</v>
      </c>
      <c r="K129" s="81" t="str">
        <f>IF(Summary!B129&gt;1,"GB1060390"&amp;Summary!B129,"")</f>
        <v>GB106039023190</v>
      </c>
      <c r="L129" s="81" t="str">
        <f>Summary!V129</f>
        <v>Contribute to improvement to 1+ element.</v>
      </c>
      <c r="M129" s="81" t="str">
        <f>IF(Summary!W129="vc","Very Certain",IF(Summary!W129="UC","Uncertain",IF(Summary!W129="QC","Quite Certain","")))</f>
        <v>Uncertain</v>
      </c>
      <c r="N129" s="79" t="s">
        <v>527</v>
      </c>
      <c r="O129" s="79" t="str">
        <f>IF(Summary!P130="","",Summary!P130)</f>
        <v/>
      </c>
      <c r="P129" s="81"/>
      <c r="Q129" s="81"/>
      <c r="R129" s="81" t="s">
        <v>467</v>
      </c>
      <c r="S129" s="81" t="str">
        <f>Summary!S129</f>
        <v>EA, WLT, NFU , TW, UCL,KCL, RU,</v>
      </c>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t="str">
        <f>Summary!U129</f>
        <v>unfunded</v>
      </c>
      <c r="AV129" s="81"/>
      <c r="AW129" s="81" t="s">
        <v>34</v>
      </c>
      <c r="AX129" s="81"/>
      <c r="AY129" s="90">
        <v>41604</v>
      </c>
      <c r="AZ129" s="90">
        <v>41604</v>
      </c>
      <c r="BA129" s="81" t="s">
        <v>466</v>
      </c>
      <c r="BB129" s="81"/>
      <c r="BC129" s="81"/>
      <c r="BD129" s="81"/>
      <c r="BE129" s="81"/>
      <c r="BF129" s="81"/>
      <c r="BG129" s="81"/>
      <c r="BH129" s="81"/>
      <c r="BI129" s="81"/>
      <c r="BJ129" s="81"/>
      <c r="BK129" s="81"/>
      <c r="BL129" s="81"/>
    </row>
    <row r="130" spans="1:64" s="78" customFormat="1">
      <c r="A130" s="94" t="s">
        <v>517</v>
      </c>
      <c r="B130" s="94" t="s">
        <v>518</v>
      </c>
      <c r="C130" s="94"/>
      <c r="D130" s="94" t="str">
        <f>Summary!K131</f>
        <v>Fencing to reduce cattle poaching</v>
      </c>
      <c r="E130" s="91" t="str">
        <f>IF(Summary!F131="improve","No","Yes")</f>
        <v>No</v>
      </c>
      <c r="F130" s="94"/>
      <c r="G130" s="94">
        <f>Summary!L131</f>
        <v>0</v>
      </c>
      <c r="H130" s="94">
        <f>Summary!M131</f>
        <v>0</v>
      </c>
      <c r="I130" s="94">
        <f>Summary!N131</f>
        <v>0</v>
      </c>
      <c r="J130" s="94" t="str">
        <f>Summary!J131</f>
        <v>EM</v>
      </c>
      <c r="K130" s="94" t="str">
        <f>IF(Summary!B131&gt;1,"GB1060390"&amp;Summary!B131,"")</f>
        <v>GB106039023190</v>
      </c>
      <c r="L130" s="94" t="str">
        <f>Summary!V131</f>
        <v>Contribute to improvement to 1+ element.</v>
      </c>
      <c r="M130" s="94" t="str">
        <f>IF(Summary!W131="vc","Very Certain",IF(Summary!W131="UC","Uncertain",IF(Summary!W131="QC","Quite Certain","")))</f>
        <v>Uncertain</v>
      </c>
      <c r="N130" s="79" t="s">
        <v>527</v>
      </c>
      <c r="O130" s="79" t="str">
        <f>IF(Summary!P131="","",Summary!P131)</f>
        <v/>
      </c>
      <c r="P130" s="94"/>
      <c r="Q130" s="94"/>
      <c r="R130" s="94" t="s">
        <v>467</v>
      </c>
      <c r="S130" s="94" t="str">
        <f>Summary!S131</f>
        <v>EA, WLT, NFU , TW, UCL,KCL, RU,</v>
      </c>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t="str">
        <f>Summary!U131</f>
        <v>unfunded</v>
      </c>
      <c r="AV130" s="94"/>
      <c r="AW130" s="94" t="s">
        <v>34</v>
      </c>
      <c r="AX130" s="94"/>
      <c r="AY130" s="102">
        <v>41604</v>
      </c>
      <c r="AZ130" s="102">
        <v>41604</v>
      </c>
      <c r="BA130" s="94" t="s">
        <v>466</v>
      </c>
      <c r="BB130" s="94"/>
      <c r="BC130" s="94"/>
      <c r="BD130" s="94"/>
      <c r="BE130" s="94"/>
      <c r="BF130" s="94"/>
      <c r="BG130" s="94"/>
      <c r="BH130" s="94"/>
      <c r="BI130" s="94"/>
      <c r="BJ130" s="94"/>
      <c r="BK130" s="94"/>
      <c r="BL130" s="94"/>
    </row>
    <row r="131" spans="1:64" s="78" customFormat="1">
      <c r="A131" s="81" t="s">
        <v>517</v>
      </c>
      <c r="B131" s="81" t="s">
        <v>518</v>
      </c>
      <c r="C131" s="81"/>
      <c r="D131" s="81" t="str">
        <f>Summary!K132</f>
        <v>Fencing to reduce cattle poaching and sediments carrying hosphates efrom entering the river.</v>
      </c>
      <c r="E131" s="91" t="str">
        <f>IF(Summary!F132="improve","No","Yes")</f>
        <v>No</v>
      </c>
      <c r="F131" s="81"/>
      <c r="G131" s="81" t="str">
        <f>Summary!L132</f>
        <v>To control or manage diffuse source inputs</v>
      </c>
      <c r="H131" s="81" t="str">
        <f>Summary!M132</f>
        <v>Reduce diffuse pollution pathways (i.e. control entry to water environment)</v>
      </c>
      <c r="I131" s="81" t="str">
        <f>Summary!N132</f>
        <v>Field &amp; Crop - Livestock</v>
      </c>
      <c r="J131" s="81" t="str">
        <f>Summary!J132</f>
        <v>EM</v>
      </c>
      <c r="K131" s="81" t="str">
        <f>IF(Summary!B132&gt;1,"GB1060390"&amp;Summary!B132,"")</f>
        <v>GB106039023190</v>
      </c>
      <c r="L131" s="81" t="str">
        <f>Summary!V132</f>
        <v>Contribute to improvement to 1+ element.</v>
      </c>
      <c r="M131" s="81" t="str">
        <f>IF(Summary!W132="vc","Very Certain",IF(Summary!W132="UC","Uncertain",IF(Summary!W132="QC","Quite Certain","")))</f>
        <v>Uncertain</v>
      </c>
      <c r="N131" s="79" t="s">
        <v>527</v>
      </c>
      <c r="O131" s="79" t="str">
        <f>IF(Summary!P132="","",Summary!P132)</f>
        <v/>
      </c>
      <c r="P131" s="81"/>
      <c r="Q131" s="81"/>
      <c r="R131" s="81" t="s">
        <v>467</v>
      </c>
      <c r="S131" s="81" t="str">
        <f>Summary!S132</f>
        <v>EA, WLT, NFU , TW, UCL,KCL, RU,</v>
      </c>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t="str">
        <f>Summary!U132</f>
        <v>unfunded</v>
      </c>
      <c r="AV131" s="81"/>
      <c r="AW131" s="81" t="s">
        <v>34</v>
      </c>
      <c r="AX131" s="81"/>
      <c r="AY131" s="90">
        <v>41604</v>
      </c>
      <c r="AZ131" s="90">
        <v>41604</v>
      </c>
      <c r="BA131" s="81" t="s">
        <v>466</v>
      </c>
      <c r="BB131" s="81"/>
      <c r="BC131" s="81"/>
      <c r="BD131" s="81"/>
      <c r="BE131" s="81"/>
      <c r="BF131" s="81"/>
      <c r="BG131" s="81"/>
      <c r="BH131" s="81"/>
      <c r="BI131" s="81"/>
      <c r="BJ131" s="81"/>
      <c r="BK131" s="81"/>
      <c r="BL131" s="81"/>
    </row>
    <row r="132" spans="1:64" s="78" customFormat="1">
      <c r="A132" s="81" t="s">
        <v>517</v>
      </c>
      <c r="B132" s="81" t="s">
        <v>518</v>
      </c>
      <c r="C132" s="81"/>
      <c r="D132" s="81" t="str">
        <f>Summary!K134</f>
        <v xml:space="preserve">Run an awareness campaign through on-farm demonstrations and undertake individual advisory farm visits on high risk farms, to reduce the amount of sediment, nutrients and chemicals entering a waterbody from farmland.  Educate the farming </v>
      </c>
      <c r="E132" s="91" t="str">
        <f>IF(Summary!F133="improve","No","Yes")</f>
        <v>No</v>
      </c>
      <c r="F132" s="81"/>
      <c r="G132" s="81" t="str">
        <f>Summary!L134</f>
        <v>To control or manage diffuse source inputs</v>
      </c>
      <c r="H132" s="81" t="str">
        <f>Summary!M134</f>
        <v>Reduce diffuse pollution at source</v>
      </c>
      <c r="I132" s="81" t="str">
        <f>Summary!N134</f>
        <v>Field &amp; Crop - Arable soils</v>
      </c>
      <c r="J132" s="81" t="str">
        <f>Summary!J134</f>
        <v>EM</v>
      </c>
      <c r="K132" s="81" t="str">
        <f>IF(Summary!B134&gt;1,"GB1060390"&amp;Summary!B134,"")</f>
        <v>GB106039023190</v>
      </c>
      <c r="L132" s="81" t="str">
        <f>Summary!V134</f>
        <v>Contribute to improvement to 1+ element.</v>
      </c>
      <c r="M132" s="81" t="str">
        <f>IF(Summary!W134="vc","Very Certain",IF(Summary!W134="UC","Uncertain",IF(Summary!W134="QC","Quite Certain","")))</f>
        <v>Uncertain</v>
      </c>
      <c r="N132" s="79" t="s">
        <v>527</v>
      </c>
      <c r="O132" s="79" t="str">
        <f>IF(Summary!P133="","",Summary!P133)</f>
        <v/>
      </c>
      <c r="P132" s="81"/>
      <c r="Q132" s="81"/>
      <c r="R132" s="81" t="s">
        <v>467</v>
      </c>
      <c r="S132" s="81" t="str">
        <f>Summary!S134</f>
        <v>EA, WLT, NFU , TW, UCL,KCL, RU,</v>
      </c>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t="str">
        <f>Summary!U134</f>
        <v>unfunded</v>
      </c>
      <c r="AV132" s="81"/>
      <c r="AW132" s="81" t="s">
        <v>34</v>
      </c>
      <c r="AX132" s="81"/>
      <c r="AY132" s="90">
        <v>41604</v>
      </c>
      <c r="AZ132" s="90">
        <v>41604</v>
      </c>
      <c r="BA132" s="81" t="s">
        <v>466</v>
      </c>
      <c r="BB132" s="81"/>
      <c r="BC132" s="81"/>
      <c r="BD132" s="81"/>
      <c r="BE132" s="81"/>
      <c r="BF132" s="81"/>
      <c r="BG132" s="81"/>
      <c r="BH132" s="81"/>
      <c r="BI132" s="81"/>
      <c r="BJ132" s="81"/>
      <c r="BK132" s="81"/>
      <c r="BL132" s="81"/>
    </row>
    <row r="133" spans="1:64" s="78" customFormat="1">
      <c r="A133" s="81" t="s">
        <v>517</v>
      </c>
      <c r="B133" s="81" t="s">
        <v>518</v>
      </c>
      <c r="C133" s="81"/>
      <c r="D133" s="81" t="str">
        <f>Summary!K133</f>
        <v xml:space="preserve">Run an awareness campaign through on-farm demonstrations and undertake individual advisory farm visits on high risk farms, to reduce the amount of sediment, nutrients and chemicals entering a waterbody from farmland.  Educate the farming </v>
      </c>
      <c r="E133" s="91" t="str">
        <f>IF(Summary!F134="improve","No","Yes")</f>
        <v>No</v>
      </c>
      <c r="F133" s="81"/>
      <c r="G133" s="81" t="str">
        <f>Summary!L133</f>
        <v>To control or manage diffuse source inputs</v>
      </c>
      <c r="H133" s="81" t="str">
        <f>Summary!M133</f>
        <v>Reduce diffuse pollution at source</v>
      </c>
      <c r="I133" s="81" t="str">
        <f>Summary!N133</f>
        <v>Field &amp; Crop - Arable soils</v>
      </c>
      <c r="J133" s="81" t="str">
        <f>Summary!J133</f>
        <v>EM</v>
      </c>
      <c r="K133" s="81" t="str">
        <f>IF(Summary!B133&gt;1,"GB1060390"&amp;Summary!B133,"")</f>
        <v>GB106039023190</v>
      </c>
      <c r="L133" s="81" t="str">
        <f>Summary!V133</f>
        <v>Contribute to improvement to 1+ element.</v>
      </c>
      <c r="M133" s="81" t="str">
        <f>IF(Summary!W133="vc","Very Certain",IF(Summary!W133="UC","Uncertain",IF(Summary!W133="QC","Quite Certain","")))</f>
        <v>Uncertain</v>
      </c>
      <c r="N133" s="79" t="s">
        <v>527</v>
      </c>
      <c r="O133" s="79" t="str">
        <f>IF(Summary!P134="","",Summary!P134)</f>
        <v/>
      </c>
      <c r="P133" s="81"/>
      <c r="Q133" s="81"/>
      <c r="R133" s="81" t="s">
        <v>467</v>
      </c>
      <c r="S133" s="81" t="str">
        <f>Summary!S133</f>
        <v>EA, WLT, NFU , TW, UCL,KCL, RU,</v>
      </c>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t="str">
        <f>Summary!U133</f>
        <v>unfunded</v>
      </c>
      <c r="AV133" s="81"/>
      <c r="AW133" s="81" t="s">
        <v>34</v>
      </c>
      <c r="AX133" s="81"/>
      <c r="AY133" s="90">
        <v>41604</v>
      </c>
      <c r="AZ133" s="90">
        <v>41604</v>
      </c>
      <c r="BA133" s="81" t="s">
        <v>466</v>
      </c>
      <c r="BB133" s="81"/>
      <c r="BC133" s="81"/>
      <c r="BD133" s="81"/>
      <c r="BE133" s="81"/>
      <c r="BF133" s="81"/>
      <c r="BG133" s="81"/>
      <c r="BH133" s="81"/>
      <c r="BI133" s="81"/>
      <c r="BJ133" s="81"/>
      <c r="BK133" s="81"/>
      <c r="BL133" s="81"/>
    </row>
    <row r="134" spans="1:64" s="78" customFormat="1">
      <c r="A134" s="81" t="s">
        <v>517</v>
      </c>
      <c r="B134" s="81" t="s">
        <v>518</v>
      </c>
      <c r="C134" s="81"/>
      <c r="D134" s="81" t="str">
        <f>Summary!K136</f>
        <v>Use the Catchment Sensitive Farming initative to raise awareness and reduce pesticide\phosphate\sediment pollution in this waterbody.</v>
      </c>
      <c r="E134" s="91" t="str">
        <f>IF(Summary!F135="improve","No","Yes")</f>
        <v>No</v>
      </c>
      <c r="F134" s="81"/>
      <c r="G134" s="81" t="str">
        <f>Summary!L136</f>
        <v>To control or manage diffuse source inputs</v>
      </c>
      <c r="H134" s="81" t="str">
        <f>Summary!M136</f>
        <v>Reduce diffuse pollution at source</v>
      </c>
      <c r="I134" s="81" t="str">
        <f>Summary!N136</f>
        <v>Field &amp; Crop - Arable soils</v>
      </c>
      <c r="J134" s="81" t="str">
        <f>Summary!J136</f>
        <v>EM</v>
      </c>
      <c r="K134" s="81" t="str">
        <f>IF(Summary!B136&gt;1,"GB1060390"&amp;Summary!B136,"")</f>
        <v>GB106039023190</v>
      </c>
      <c r="L134" s="81" t="str">
        <f>Summary!V136</f>
        <v>Contribute to improvement to 1+ element.</v>
      </c>
      <c r="M134" s="81" t="str">
        <f>IF(Summary!W136="vc","Very Certain",IF(Summary!W136="UC","Uncertain",IF(Summary!W136="QC","Quite Certain","")))</f>
        <v>Uncertain</v>
      </c>
      <c r="N134" s="79" t="s">
        <v>527</v>
      </c>
      <c r="O134" s="79" t="str">
        <f>IF(Summary!P135="","",Summary!P135)</f>
        <v/>
      </c>
      <c r="P134" s="81"/>
      <c r="Q134" s="81"/>
      <c r="R134" s="81" t="s">
        <v>467</v>
      </c>
      <c r="S134" s="81" t="str">
        <f>Summary!S136</f>
        <v>EA, WLT, NFU , TW, UCL,KCL, RU,</v>
      </c>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t="str">
        <f>Summary!U136</f>
        <v>unfunded</v>
      </c>
      <c r="AV134" s="81"/>
      <c r="AW134" s="81" t="s">
        <v>34</v>
      </c>
      <c r="AX134" s="81"/>
      <c r="AY134" s="90">
        <v>41604</v>
      </c>
      <c r="AZ134" s="90">
        <v>41604</v>
      </c>
      <c r="BA134" s="81" t="s">
        <v>466</v>
      </c>
      <c r="BB134" s="81"/>
      <c r="BC134" s="81"/>
      <c r="BD134" s="81"/>
      <c r="BE134" s="81"/>
      <c r="BF134" s="81"/>
      <c r="BG134" s="81"/>
      <c r="BH134" s="81"/>
      <c r="BI134" s="81"/>
      <c r="BJ134" s="81"/>
      <c r="BK134" s="81"/>
      <c r="BL134" s="81"/>
    </row>
    <row r="135" spans="1:64" s="78" customFormat="1">
      <c r="A135" s="81" t="s">
        <v>517</v>
      </c>
      <c r="B135" s="81"/>
      <c r="C135" s="81"/>
      <c r="D135" s="81" t="str">
        <f>Summary!K135</f>
        <v>Use the Catchment Sensitive Farming initative to raise awareness and reduce pesticide\phosphate\sediment pollution in this waterbody.</v>
      </c>
      <c r="E135" s="91" t="str">
        <f>IF(Summary!F136="improve","No","Yes")</f>
        <v>No</v>
      </c>
      <c r="F135" s="81"/>
      <c r="G135" s="81" t="str">
        <f>Summary!L135</f>
        <v>To control or manage diffuse source inputs</v>
      </c>
      <c r="H135" s="81" t="str">
        <f>Summary!M135</f>
        <v>Reduce diffuse pollution at source</v>
      </c>
      <c r="I135" s="81" t="str">
        <f>Summary!N135</f>
        <v>Field &amp; Crop - Arable soils</v>
      </c>
      <c r="J135" s="81" t="str">
        <f>Summary!J135</f>
        <v>EM</v>
      </c>
      <c r="K135" s="81" t="str">
        <f>IF(Summary!B135&gt;1,"GB1060390"&amp;Summary!B135,"")</f>
        <v>GB106039023190</v>
      </c>
      <c r="L135" s="81" t="str">
        <f>Summary!V135</f>
        <v>Contribute to improvement to 1+ element.</v>
      </c>
      <c r="M135" s="81" t="str">
        <f>IF(Summary!W135="vc","Very Certain",IF(Summary!W135="UC","Uncertain",IF(Summary!W135="QC","Quite Certain","")))</f>
        <v>Uncertain</v>
      </c>
      <c r="N135" s="79" t="s">
        <v>528</v>
      </c>
      <c r="O135" s="79" t="str">
        <f>IF(Summary!P136="","",Summary!P136)</f>
        <v/>
      </c>
      <c r="P135" s="81"/>
      <c r="Q135" s="81"/>
      <c r="R135" s="81" t="s">
        <v>467</v>
      </c>
      <c r="S135" s="81" t="str">
        <f>Summary!S135</f>
        <v>EA, WLT, NFU , TW, UCL,KCL, RU,</v>
      </c>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t="str">
        <f>Summary!U135</f>
        <v>unfunded</v>
      </c>
      <c r="AV135" s="81"/>
      <c r="AW135" s="81" t="s">
        <v>34</v>
      </c>
      <c r="AX135" s="81"/>
      <c r="AY135" s="90">
        <v>41604</v>
      </c>
      <c r="AZ135" s="90">
        <v>41604</v>
      </c>
      <c r="BA135" s="81" t="s">
        <v>466</v>
      </c>
      <c r="BB135" s="81"/>
      <c r="BC135" s="81"/>
      <c r="BD135" s="81"/>
      <c r="BE135" s="81"/>
      <c r="BF135" s="81"/>
      <c r="BG135" s="81"/>
      <c r="BH135" s="81"/>
      <c r="BI135" s="81"/>
      <c r="BJ135" s="81"/>
      <c r="BK135" s="81"/>
      <c r="BL135" s="81"/>
    </row>
  </sheetData>
  <sortState ref="A2:BK135">
    <sortCondition ref="K2:K135"/>
    <sortCondition ref="D2:D135"/>
  </sortState>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Options GW and Hyd</vt:lpstr>
      <vt:lpstr>Options EM</vt:lpstr>
      <vt:lpstr>Options Fisheries</vt:lpstr>
      <vt:lpstr>Sheet1</vt:lpstr>
      <vt:lpstr>Summary</vt:lpstr>
      <vt:lpstr>Datasheet input</vt:lpstr>
    </vt:vector>
  </TitlesOfParts>
  <Company>Environment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ktwine</dc:creator>
  <cp:lastModifiedBy>TENTWISTLE</cp:lastModifiedBy>
  <dcterms:created xsi:type="dcterms:W3CDTF">2013-08-20T10:13:02Z</dcterms:created>
  <dcterms:modified xsi:type="dcterms:W3CDTF">2013-12-16T15:08:12Z</dcterms:modified>
</cp:coreProperties>
</file>